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12120" activeTab="0"/>
  </bookViews>
  <sheets>
    <sheet name="2008-09-28 (aktualizace)" sheetId="1" r:id="rId1"/>
    <sheet name="2008-02-24B (s Lesy ČR)" sheetId="2" r:id="rId2"/>
    <sheet name="2008-02-24A (bez Lesů ČR)" sheetId="3" r:id="rId3"/>
  </sheets>
  <definedNames/>
  <calcPr fullCalcOnLoad="1"/>
</workbook>
</file>

<file path=xl/comments1.xml><?xml version="1.0" encoding="utf-8"?>
<comments xmlns="http://schemas.openxmlformats.org/spreadsheetml/2006/main">
  <authors>
    <author>Ondřej Peřina</author>
    <author>Jenda</author>
  </authors>
  <commentList>
    <comment ref="E11" authorId="0">
      <text>
        <r>
          <rPr>
            <b/>
            <sz val="8"/>
            <rFont val="Tahoma"/>
            <family val="0"/>
          </rPr>
          <t>Ondřej Peřina:</t>
        </r>
        <r>
          <rPr>
            <sz val="8"/>
            <rFont val="Tahoma"/>
            <family val="0"/>
          </rPr>
          <t xml:space="preserve">
u odvodu registrace pouze počet platících, jinak všichni členové</t>
        </r>
      </text>
    </comment>
    <comment ref="G14" authorId="0">
      <text>
        <r>
          <rPr>
            <sz val="8"/>
            <rFont val="Tahoma"/>
            <family val="0"/>
          </rPr>
          <t xml:space="preserve">předpokládaná částka </t>
        </r>
        <r>
          <rPr>
            <b/>
            <sz val="8"/>
            <color indexed="48"/>
            <rFont val="Tahoma"/>
            <family val="2"/>
          </rPr>
          <t xml:space="preserve">navýšena o 6.210,-Kč </t>
        </r>
        <r>
          <rPr>
            <sz val="8"/>
            <rFont val="Tahoma"/>
            <family val="0"/>
          </rPr>
          <t>(vzniklo započtením reality registrace)</t>
        </r>
      </text>
    </comment>
    <comment ref="G40" authorId="0">
      <text>
        <r>
          <rPr>
            <sz val="8"/>
            <rFont val="Tahoma"/>
            <family val="0"/>
          </rPr>
          <t xml:space="preserve">skutečná částka </t>
        </r>
        <r>
          <rPr>
            <b/>
            <sz val="8"/>
            <color indexed="10"/>
            <rFont val="Tahoma"/>
            <family val="2"/>
          </rPr>
          <t>navýšena o 154,-Kč</t>
        </r>
        <r>
          <rPr>
            <sz val="8"/>
            <rFont val="Tahoma"/>
            <family val="0"/>
          </rPr>
          <t xml:space="preserve">
(uvedeno dle reality)</t>
        </r>
      </text>
    </comment>
    <comment ref="G16" authorId="0">
      <text>
        <r>
          <rPr>
            <sz val="8"/>
            <rFont val="Tahoma"/>
            <family val="0"/>
          </rPr>
          <t xml:space="preserve">získaná částka zprojektu je </t>
        </r>
        <r>
          <rPr>
            <b/>
            <sz val="8"/>
            <color indexed="48"/>
            <rFont val="Tahoma"/>
            <family val="2"/>
          </rPr>
          <t>výšší o 10.000,-Kč</t>
        </r>
      </text>
    </comment>
    <comment ref="G32" authorId="0">
      <text>
        <r>
          <rPr>
            <sz val="8"/>
            <rFont val="Tahoma"/>
            <family val="0"/>
          </rPr>
          <t xml:space="preserve">opomenutá částka
</t>
        </r>
        <r>
          <rPr>
            <sz val="8"/>
            <rFont val="Tahoma"/>
            <family val="0"/>
          </rPr>
          <t>(odhad 140,-Kč/měsíc)</t>
        </r>
      </text>
    </comment>
    <comment ref="G28" authorId="0">
      <text>
        <r>
          <rPr>
            <sz val="8"/>
            <rFont val="Tahoma"/>
            <family val="0"/>
          </rPr>
          <t>částka daná kapitolou projektu pro Lesy ČR</t>
        </r>
      </text>
    </comment>
    <comment ref="G38" authorId="0">
      <text>
        <r>
          <rPr>
            <sz val="8"/>
            <rFont val="Tahoma"/>
            <family val="0"/>
          </rPr>
          <t xml:space="preserve">s ohledem na realitu čerpání (zatím 1.000,-Kč) částka </t>
        </r>
        <r>
          <rPr>
            <b/>
            <sz val="8"/>
            <color indexed="48"/>
            <rFont val="Tahoma"/>
            <family val="2"/>
          </rPr>
          <t>snížena o 1.000,-Kč</t>
        </r>
      </text>
    </comment>
    <comment ref="G42" authorId="0">
      <text>
        <r>
          <rPr>
            <sz val="8"/>
            <rFont val="Tahoma"/>
            <family val="0"/>
          </rPr>
          <t xml:space="preserve">s ohledem na realitu čerpání při realizaci krajského kola ZVaS 2008 a proplacení nákladů účasti v kole republikovém byla částka
</t>
        </r>
        <r>
          <rPr>
            <b/>
            <sz val="8"/>
            <color indexed="10"/>
            <rFont val="Tahoma"/>
            <family val="2"/>
          </rPr>
          <t>navýšena o 5.000,-Kč</t>
        </r>
      </text>
    </comment>
    <comment ref="G44" authorId="0">
      <text>
        <r>
          <rPr>
            <sz val="8"/>
            <rFont val="Tahoma"/>
            <family val="0"/>
          </rPr>
          <t xml:space="preserve">částky ponechány jako jedna kapitola
s ohledem na realitu čerpání celkově
</t>
        </r>
        <r>
          <rPr>
            <b/>
            <sz val="8"/>
            <color indexed="48"/>
            <rFont val="Tahoma"/>
            <family val="2"/>
          </rPr>
          <t>sníženo o 3400,-Kč</t>
        </r>
      </text>
    </comment>
    <comment ref="G36" authorId="0">
      <text>
        <r>
          <rPr>
            <sz val="8"/>
            <rFont val="Tahoma"/>
            <family val="0"/>
          </rPr>
          <t xml:space="preserve">započtena skutečná částka </t>
        </r>
        <r>
          <rPr>
            <b/>
            <sz val="8"/>
            <color indexed="48"/>
            <rFont val="Tahoma"/>
            <family val="2"/>
          </rPr>
          <t>snížena o 904,-Kč</t>
        </r>
        <r>
          <rPr>
            <sz val="8"/>
            <rFont val="Tahoma"/>
            <family val="0"/>
          </rPr>
          <t xml:space="preserve">
(uvedeno dle reality)</t>
        </r>
      </text>
    </comment>
    <comment ref="G12" authorId="1">
      <text>
        <r>
          <rPr>
            <sz val="8"/>
            <rFont val="Tahoma"/>
            <family val="2"/>
          </rPr>
          <t xml:space="preserve">předpokládaná částka </t>
        </r>
        <r>
          <rPr>
            <b/>
            <sz val="8"/>
            <color indexed="48"/>
            <rFont val="Tahoma"/>
            <family val="2"/>
          </rPr>
          <t>navýšena o 34.466,-Kč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(vzniklo započtením reality registrace)</t>
        </r>
      </text>
    </comment>
    <comment ref="G24" authorId="1">
      <text>
        <r>
          <rPr>
            <sz val="8"/>
            <rFont val="Tahoma"/>
            <family val="0"/>
          </rPr>
          <t>viz příjmy tatáž kapitola</t>
        </r>
      </text>
    </comment>
    <comment ref="G30" authorId="1">
      <text>
        <r>
          <rPr>
            <sz val="8"/>
            <rFont val="Tahoma"/>
            <family val="0"/>
          </rPr>
          <t xml:space="preserve">dle dohody částka začleněna do rozpočtu
</t>
        </r>
      </text>
    </comment>
    <comment ref="G18" authorId="1">
      <text>
        <r>
          <rPr>
            <sz val="8"/>
            <rFont val="Tahoma"/>
            <family val="0"/>
          </rPr>
          <t xml:space="preserve">můžeme také přistoupit k vrácení této částky a doplacení z projektu
</t>
        </r>
      </text>
    </comment>
  </commentList>
</comments>
</file>

<file path=xl/comments2.xml><?xml version="1.0" encoding="utf-8"?>
<comments xmlns="http://schemas.openxmlformats.org/spreadsheetml/2006/main">
  <authors>
    <author>Ondřej Peřina</author>
  </authors>
  <commentList>
    <comment ref="G16" authorId="0">
      <text>
        <r>
          <rPr>
            <b/>
            <sz val="8"/>
            <rFont val="Tahoma"/>
            <family val="0"/>
          </rPr>
          <t>Ondřej Peřina:</t>
        </r>
        <r>
          <rPr>
            <sz val="8"/>
            <rFont val="Tahoma"/>
            <family val="0"/>
          </rPr>
          <t xml:space="preserve">
prostředky z projektu Lesů ČR, s.p. 
</t>
        </r>
        <r>
          <rPr>
            <b/>
            <sz val="8"/>
            <color indexed="48"/>
            <rFont val="Tahoma"/>
            <family val="2"/>
          </rPr>
          <t>získáno 70.000,-Kč</t>
        </r>
      </text>
    </comment>
    <comment ref="G24" authorId="0">
      <text>
        <r>
          <rPr>
            <b/>
            <sz val="8"/>
            <rFont val="Tahoma"/>
            <family val="0"/>
          </rPr>
          <t>Ondřej Peřina:</t>
        </r>
        <r>
          <rPr>
            <sz val="8"/>
            <rFont val="Tahoma"/>
            <family val="0"/>
          </rPr>
          <t xml:space="preserve">
vůči variantě bez Lesů </t>
        </r>
        <r>
          <rPr>
            <b/>
            <sz val="8"/>
            <color indexed="57"/>
            <rFont val="Tahoma"/>
            <family val="2"/>
          </rPr>
          <t>přidáno 30.000,-Kč</t>
        </r>
      </text>
    </comment>
    <comment ref="G30" authorId="0">
      <text>
        <r>
          <rPr>
            <b/>
            <sz val="8"/>
            <rFont val="Tahoma"/>
            <family val="0"/>
          </rPr>
          <t>Ondřej Peřina:</t>
        </r>
        <r>
          <rPr>
            <sz val="8"/>
            <rFont val="Tahoma"/>
            <family val="0"/>
          </rPr>
          <t xml:space="preserve">
vůči variantě bez Lesů </t>
        </r>
        <r>
          <rPr>
            <b/>
            <sz val="8"/>
            <color indexed="10"/>
            <rFont val="Tahoma"/>
            <family val="2"/>
          </rPr>
          <t>navýšeno o 1.600,-Kč</t>
        </r>
      </text>
    </comment>
    <comment ref="G34" authorId="0">
      <text>
        <r>
          <rPr>
            <b/>
            <sz val="8"/>
            <rFont val="Tahoma"/>
            <family val="0"/>
          </rPr>
          <t>Ondřej Peřina:</t>
        </r>
        <r>
          <rPr>
            <sz val="8"/>
            <rFont val="Tahoma"/>
            <family val="0"/>
          </rPr>
          <t xml:space="preserve">
vůči variantě bez Lesů </t>
        </r>
        <r>
          <rPr>
            <b/>
            <sz val="8"/>
            <color indexed="10"/>
            <rFont val="Tahoma"/>
            <family val="2"/>
          </rPr>
          <t>navýšeno o 5.000,-Kč</t>
        </r>
      </text>
    </comment>
    <comment ref="G38" authorId="0">
      <text>
        <r>
          <rPr>
            <b/>
            <sz val="8"/>
            <rFont val="Tahoma"/>
            <family val="0"/>
          </rPr>
          <t>Ondřej Peřina:</t>
        </r>
        <r>
          <rPr>
            <sz val="8"/>
            <rFont val="Tahoma"/>
            <family val="0"/>
          </rPr>
          <t xml:space="preserve">
vůči variantě bez Lesů </t>
        </r>
        <r>
          <rPr>
            <b/>
            <sz val="8"/>
            <color indexed="10"/>
            <rFont val="Tahoma"/>
            <family val="2"/>
          </rPr>
          <t>navýšeno o 1.000,-Kč</t>
        </r>
      </text>
    </comment>
    <comment ref="G36" authorId="0">
      <text>
        <r>
          <rPr>
            <b/>
            <sz val="8"/>
            <rFont val="Tahoma"/>
            <family val="0"/>
          </rPr>
          <t>Ondřej Peřina:</t>
        </r>
        <r>
          <rPr>
            <sz val="8"/>
            <rFont val="Tahoma"/>
            <family val="0"/>
          </rPr>
          <t xml:space="preserve">
vůči variantě bez Lesů </t>
        </r>
        <r>
          <rPr>
            <b/>
            <sz val="8"/>
            <color indexed="10"/>
            <rFont val="Tahoma"/>
            <family val="2"/>
          </rPr>
          <t>navýšeno o 400,-Kč</t>
        </r>
      </text>
    </comment>
    <comment ref="G42" authorId="0">
      <text>
        <r>
          <rPr>
            <b/>
            <sz val="8"/>
            <rFont val="Tahoma"/>
            <family val="0"/>
          </rPr>
          <t>Ondřej Peřina:</t>
        </r>
        <r>
          <rPr>
            <sz val="8"/>
            <rFont val="Tahoma"/>
            <family val="0"/>
          </rPr>
          <t xml:space="preserve">
vůči variantě bez Lesů </t>
        </r>
        <r>
          <rPr>
            <b/>
            <sz val="8"/>
            <color indexed="10"/>
            <rFont val="Tahoma"/>
            <family val="2"/>
          </rPr>
          <t>navýšeno o 600,-Kč</t>
        </r>
      </text>
    </comment>
    <comment ref="G44" authorId="0">
      <text>
        <r>
          <rPr>
            <b/>
            <sz val="8"/>
            <rFont val="Tahoma"/>
            <family val="0"/>
          </rPr>
          <t>Ondřej Peřina:</t>
        </r>
        <r>
          <rPr>
            <sz val="8"/>
            <rFont val="Tahoma"/>
            <family val="0"/>
          </rPr>
          <t xml:space="preserve">
vůči variantě bez Lesů </t>
        </r>
        <r>
          <rPr>
            <b/>
            <sz val="8"/>
            <color indexed="10"/>
            <rFont val="Tahoma"/>
            <family val="2"/>
          </rPr>
          <t>navýšeno o 600,-Kč</t>
        </r>
      </text>
    </comment>
    <comment ref="G46" authorId="0">
      <text>
        <r>
          <rPr>
            <b/>
            <sz val="8"/>
            <rFont val="Tahoma"/>
            <family val="0"/>
          </rPr>
          <t>Ondřej Peřina:</t>
        </r>
        <r>
          <rPr>
            <sz val="8"/>
            <rFont val="Tahoma"/>
            <family val="0"/>
          </rPr>
          <t xml:space="preserve">
vůči variantě bez Lesů </t>
        </r>
        <r>
          <rPr>
            <b/>
            <sz val="8"/>
            <color indexed="10"/>
            <rFont val="Tahoma"/>
            <family val="2"/>
          </rPr>
          <t>navýšeno o 400,-Kč</t>
        </r>
      </text>
    </comment>
    <comment ref="G48" authorId="0">
      <text>
        <r>
          <rPr>
            <b/>
            <sz val="8"/>
            <rFont val="Tahoma"/>
            <family val="0"/>
          </rPr>
          <t>Ondřej Peřina:</t>
        </r>
        <r>
          <rPr>
            <sz val="8"/>
            <rFont val="Tahoma"/>
            <family val="0"/>
          </rPr>
          <t xml:space="preserve">
vůči variantě bez Lesů </t>
        </r>
        <r>
          <rPr>
            <b/>
            <sz val="8"/>
            <color indexed="10"/>
            <rFont val="Tahoma"/>
            <family val="2"/>
          </rPr>
          <t>navýšeno o 400,-Kč</t>
        </r>
      </text>
    </comment>
    <comment ref="G52" authorId="0">
      <text>
        <r>
          <rPr>
            <b/>
            <sz val="8"/>
            <rFont val="Tahoma"/>
            <family val="0"/>
          </rPr>
          <t>Ondřej Peřina:</t>
        </r>
        <r>
          <rPr>
            <sz val="8"/>
            <rFont val="Tahoma"/>
            <family val="0"/>
          </rPr>
          <t xml:space="preserve">
vůči variantě bez Lesů </t>
        </r>
        <r>
          <rPr>
            <b/>
            <sz val="8"/>
            <color indexed="48"/>
            <rFont val="Tahoma"/>
            <family val="2"/>
          </rPr>
          <t>zvýšeno o 30.000,-Kč</t>
        </r>
      </text>
    </comment>
  </commentList>
</comments>
</file>

<file path=xl/sharedStrings.xml><?xml version="1.0" encoding="utf-8"?>
<sst xmlns="http://schemas.openxmlformats.org/spreadsheetml/2006/main" count="213" uniqueCount="75">
  <si>
    <t>Junák - svaz skautů a skautek ČR, Liberecký kraj</t>
  </si>
  <si>
    <t>Zemědělská 302/17, 46008 Liberec 8</t>
  </si>
  <si>
    <t>řádek</t>
  </si>
  <si>
    <t>položka</t>
  </si>
  <si>
    <t>přepočet na 1 člena</t>
  </si>
  <si>
    <t>verze:</t>
  </si>
  <si>
    <t>schváleno:</t>
  </si>
  <si>
    <t>Příjmy</t>
  </si>
  <si>
    <t>změna rozpočtu</t>
  </si>
  <si>
    <t>ano</t>
  </si>
  <si>
    <t>Dotace ze státního rozpočtu 2008</t>
  </si>
  <si>
    <t>Odvod registrace členů na KRJ Libereckého kraje</t>
  </si>
  <si>
    <t>Dar Lesy ČR, s.p. (projekt Skauting v Libereckém kraji 2008)</t>
  </si>
  <si>
    <t>∑</t>
  </si>
  <si>
    <t>Celkem</t>
  </si>
  <si>
    <t>částka celkem</t>
  </si>
  <si>
    <t>Výdaje</t>
  </si>
  <si>
    <t>Dotace ze státního rozpočtu 2008 - převod na OJ</t>
  </si>
  <si>
    <t>Grantová kapitola: Projekty a akce OJ</t>
  </si>
  <si>
    <t>požádat může kterákoliv OJ v kraji (formulář na webu KRJ)</t>
  </si>
  <si>
    <t>Provoz, údržba a správa základen (vázáno na projekt Lesů)</t>
  </si>
  <si>
    <t>Doprava na VSJ 2008 (vázáno na projekt Lesů)</t>
  </si>
  <si>
    <t>Změny po krajském volebním sněmu</t>
  </si>
  <si>
    <t>Nájemné krajská kancelář</t>
  </si>
  <si>
    <t>2000 osob</t>
  </si>
  <si>
    <t>skutečnost</t>
  </si>
  <si>
    <t>---</t>
  </si>
  <si>
    <t>Celkový počet skutečně registrovaných členů v Libereckém kraji:</t>
  </si>
  <si>
    <t>Počet platících registrovaných členů v roce 2008:</t>
  </si>
  <si>
    <t>--</t>
  </si>
  <si>
    <t>Účetní software (Pohoda 2008)</t>
  </si>
  <si>
    <t>"Vzdělávací akce" (především ZVaS 2008)</t>
  </si>
  <si>
    <t>Výsledek rozpočtu (rezerva)</t>
  </si>
  <si>
    <t>Předseda KRJ</t>
  </si>
  <si>
    <t>Místopředseda KRJ</t>
  </si>
  <si>
    <t>Hospodářský zpravodaj / fundraiser</t>
  </si>
  <si>
    <t>zahrnuje odměnu zpravodaje včetně prostředků na daně</t>
  </si>
  <si>
    <t>Mediální zpravodaj</t>
  </si>
  <si>
    <t>Zpravodaj pro R&amp;R</t>
  </si>
  <si>
    <t>Zahraniční zpravodaj</t>
  </si>
  <si>
    <t>Zpravodaj KD</t>
  </si>
  <si>
    <t>7.000,-Kč hradí účastníci (v rámci příjmů rozpočtu)</t>
  </si>
  <si>
    <t>Příspěvky účastníků na dopravu na VSJ</t>
  </si>
  <si>
    <t>skutečná částka (přeposláno OJ dle Vyhlášky KRJ 1/2008)</t>
  </si>
  <si>
    <t>odpovídá skutečně přijaté registraci na KRJ</t>
  </si>
  <si>
    <t>rezerva vznikla sestavením výdajů rozpočtu na 2000 členů a navýšením příjmů v podaných grantech KRJ</t>
  </si>
  <si>
    <t>Cestovné členů krajské rady</t>
  </si>
  <si>
    <t>mimo zpravodajů, kteří mají cesty v rámci své kapitoly</t>
  </si>
  <si>
    <t>IČ: 709 00 973 | ev. č.: 510</t>
  </si>
  <si>
    <t>bude použito na rekonstrukci krajské kanceláře a společné prostory</t>
  </si>
  <si>
    <r>
      <t>Rozpočet 2008</t>
    </r>
    <r>
      <rPr>
        <b/>
        <sz val="20"/>
        <rFont val="Calibri"/>
        <family val="2"/>
      </rPr>
      <t xml:space="preserve"> - varianta s grantem Lesů ČR</t>
    </r>
  </si>
  <si>
    <r>
      <t>Rozpočet 2008</t>
    </r>
    <r>
      <rPr>
        <b/>
        <sz val="20"/>
        <rFont val="Calibri"/>
        <family val="2"/>
      </rPr>
      <t xml:space="preserve"> - aktualizace</t>
    </r>
  </si>
  <si>
    <t>Předpokládaný počet platících registrovaných členů v kraji:</t>
  </si>
  <si>
    <t>Varianta vstoupí v platnost v okamžiku získání daru od Lesů ČR, s.p. ve výši roku 2007</t>
  </si>
  <si>
    <t>celá skutečná částka bude přeposlána 0J (dle Vyhlášky KRJ 1/2008)</t>
  </si>
  <si>
    <t>Vedení bankovního účtu</t>
  </si>
  <si>
    <t>odhad za vedení účtu a poplatky (140,-Kč/měsíc)</t>
  </si>
  <si>
    <t>zvláště razítka, funčkní štítky, vedení nového účtu</t>
  </si>
  <si>
    <t>nahrazuje:</t>
  </si>
  <si>
    <t>2008-02-24B</t>
  </si>
  <si>
    <t>2008-02-24A,B</t>
  </si>
  <si>
    <t>Varianta platná do okamžiku případného získání daru od Lesů ČR, s. p.</t>
  </si>
  <si>
    <t>2008-02-24A</t>
  </si>
  <si>
    <t>ve Skautské základně Hanychov v Liberci</t>
  </si>
  <si>
    <t>razítka a funkční štítky</t>
  </si>
  <si>
    <t>uplatněna sleva pro neziskové organizace a sdružení</t>
  </si>
  <si>
    <t>na výkon funkce (tj. cestovné, spotřební materiál, hovorné apod.)</t>
  </si>
  <si>
    <t>cca 6.000,-Kč na krajské kolo, cca 6.000,-Kč na účast v repub. kole</t>
  </si>
  <si>
    <t>max. 6.000,-Kč na krajské kolo, kompletně účast v republikovém kole</t>
  </si>
  <si>
    <t>další rezerva vznikne vyšším počtem reg. členů, bude z ní částečně hrazen autobus na VSJ 2008 do Havířova</t>
  </si>
  <si>
    <r>
      <t>Rozpočet 2008</t>
    </r>
    <r>
      <rPr>
        <b/>
        <sz val="20"/>
        <rFont val="Calibri"/>
        <family val="2"/>
      </rPr>
      <t xml:space="preserve"> - varianta pouze vlastních zdrojů</t>
    </r>
  </si>
  <si>
    <r>
      <t>ve Skautské základně Hanychov v Liberci (17,6m</t>
    </r>
    <r>
      <rPr>
        <i/>
        <vertAlign val="superscript"/>
        <sz val="8"/>
        <color indexed="23"/>
        <rFont val="Calibri"/>
        <family val="2"/>
      </rPr>
      <t>2</t>
    </r>
    <r>
      <rPr>
        <i/>
        <sz val="8"/>
        <color indexed="23"/>
        <rFont val="Calibri"/>
        <family val="2"/>
      </rPr>
      <t xml:space="preserve"> | 210,-Kč/m</t>
    </r>
    <r>
      <rPr>
        <i/>
        <vertAlign val="superscript"/>
        <sz val="8"/>
        <color indexed="23"/>
        <rFont val="Calibri"/>
        <family val="2"/>
      </rPr>
      <t>2</t>
    </r>
    <r>
      <rPr>
        <i/>
        <sz val="8"/>
        <color indexed="23"/>
        <rFont val="Calibri"/>
        <family val="2"/>
      </rPr>
      <t>)</t>
    </r>
  </si>
  <si>
    <t>Předseda KRJ + tým zpravodajů</t>
  </si>
  <si>
    <t>na výkon funkcí (tj. cestovné, spotřební materiál, hovorné apod.)</t>
  </si>
  <si>
    <t>Závody vlčat a světlušek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</si>
</sst>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+\4\20,000,000,000"/>
    <numFmt numFmtId="165" formatCode="[$-405]d\.\ mmmm\ yyyy"/>
    <numFmt numFmtId="166" formatCode="yyyy\-mm\-dd"/>
    <numFmt numFmtId="167" formatCode="#,##0_ ;[Red]\-#,##0\ "/>
    <numFmt numFmtId="168" formatCode="#,##0_ ;\-#,##0\ "/>
  </numFmts>
  <fonts count="23">
    <font>
      <sz val="10"/>
      <name val="Arial"/>
      <family val="0"/>
    </font>
    <font>
      <sz val="10"/>
      <name val="Calibri"/>
      <family val="2"/>
    </font>
    <font>
      <b/>
      <sz val="2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b/>
      <sz val="13"/>
      <name val="Calibri"/>
      <family val="2"/>
    </font>
    <font>
      <b/>
      <sz val="10"/>
      <name val="Calibri"/>
      <family val="2"/>
    </font>
    <font>
      <b/>
      <sz val="11"/>
      <name val="Arial"/>
      <family val="0"/>
    </font>
    <font>
      <sz val="8"/>
      <name val="Arial"/>
      <family val="0"/>
    </font>
    <font>
      <b/>
      <sz val="11"/>
      <color indexed="9"/>
      <name val="Calibri"/>
      <family val="2"/>
    </font>
    <font>
      <b/>
      <sz val="10"/>
      <name val="Courier New"/>
      <family val="3"/>
    </font>
    <font>
      <b/>
      <sz val="8"/>
      <color indexed="57"/>
      <name val="Tahoma"/>
      <family val="2"/>
    </font>
    <font>
      <b/>
      <sz val="8"/>
      <color indexed="48"/>
      <name val="Tahoma"/>
      <family val="2"/>
    </font>
    <font>
      <b/>
      <sz val="8"/>
      <color indexed="10"/>
      <name val="Tahoma"/>
      <family val="2"/>
    </font>
    <font>
      <b/>
      <sz val="20"/>
      <name val="Calibri"/>
      <family val="2"/>
    </font>
    <font>
      <sz val="10"/>
      <color indexed="23"/>
      <name val="Calibri"/>
      <family val="2"/>
    </font>
    <font>
      <i/>
      <sz val="8"/>
      <color indexed="23"/>
      <name val="Calibri"/>
      <family val="2"/>
    </font>
    <font>
      <b/>
      <sz val="10"/>
      <color indexed="23"/>
      <name val="Calibri"/>
      <family val="2"/>
    </font>
    <font>
      <sz val="8"/>
      <color indexed="23"/>
      <name val="Calibri"/>
      <family val="2"/>
    </font>
    <font>
      <i/>
      <vertAlign val="superscript"/>
      <sz val="8"/>
      <color indexed="23"/>
      <name val="Calibri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3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4" fontId="2" fillId="0" borderId="0" xfId="17" applyFont="1" applyAlignment="1">
      <alignment vertical="center"/>
    </xf>
    <xf numFmtId="44" fontId="3" fillId="0" borderId="0" xfId="17" applyFont="1" applyAlignment="1">
      <alignment/>
    </xf>
    <xf numFmtId="44" fontId="1" fillId="0" borderId="0" xfId="17" applyFont="1" applyAlignment="1">
      <alignment/>
    </xf>
    <xf numFmtId="44" fontId="4" fillId="0" borderId="0" xfId="17" applyFont="1" applyAlignment="1">
      <alignment/>
    </xf>
    <xf numFmtId="167" fontId="3" fillId="0" borderId="0" xfId="17" applyNumberFormat="1" applyFont="1" applyAlignment="1">
      <alignment/>
    </xf>
    <xf numFmtId="0" fontId="8" fillId="0" borderId="0" xfId="0" applyFont="1" applyAlignment="1">
      <alignment/>
    </xf>
    <xf numFmtId="167" fontId="4" fillId="0" borderId="0" xfId="17" applyNumberFormat="1" applyFont="1" applyAlignment="1">
      <alignment/>
    </xf>
    <xf numFmtId="44" fontId="1" fillId="0" borderId="0" xfId="17" applyFont="1" applyFill="1" applyBorder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6" fontId="4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/>
    </xf>
    <xf numFmtId="44" fontId="1" fillId="0" borderId="2" xfId="17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1" fillId="0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44" fontId="8" fillId="2" borderId="4" xfId="17" applyFont="1" applyFill="1" applyBorder="1" applyAlignment="1">
      <alignment/>
    </xf>
    <xf numFmtId="0" fontId="4" fillId="2" borderId="5" xfId="0" applyFont="1" applyFill="1" applyBorder="1" applyAlignment="1">
      <alignment horizontal="left"/>
    </xf>
    <xf numFmtId="0" fontId="8" fillId="2" borderId="6" xfId="0" applyFont="1" applyFill="1" applyBorder="1" applyAlignment="1">
      <alignment/>
    </xf>
    <xf numFmtId="0" fontId="12" fillId="2" borderId="7" xfId="0" applyFont="1" applyFill="1" applyBorder="1" applyAlignment="1">
      <alignment horizontal="left" indent="1"/>
    </xf>
    <xf numFmtId="0" fontId="8" fillId="2" borderId="8" xfId="0" applyFont="1" applyFill="1" applyBorder="1" applyAlignment="1">
      <alignment/>
    </xf>
    <xf numFmtId="44" fontId="8" fillId="2" borderId="7" xfId="17" applyFont="1" applyFill="1" applyBorder="1" applyAlignment="1">
      <alignment/>
    </xf>
    <xf numFmtId="0" fontId="8" fillId="2" borderId="8" xfId="0" applyFont="1" applyFill="1" applyBorder="1" applyAlignment="1">
      <alignment horizontal="center"/>
    </xf>
    <xf numFmtId="44" fontId="8" fillId="3" borderId="8" xfId="17" applyFont="1" applyFill="1" applyBorder="1" applyAlignment="1">
      <alignment/>
    </xf>
    <xf numFmtId="0" fontId="4" fillId="4" borderId="5" xfId="0" applyFont="1" applyFill="1" applyBorder="1" applyAlignment="1">
      <alignment horizontal="left"/>
    </xf>
    <xf numFmtId="44" fontId="8" fillId="4" borderId="8" xfId="17" applyFont="1" applyFill="1" applyBorder="1" applyAlignment="1">
      <alignment/>
    </xf>
    <xf numFmtId="44" fontId="8" fillId="4" borderId="4" xfId="17" applyFont="1" applyFill="1" applyBorder="1" applyAlignment="1">
      <alignment/>
    </xf>
    <xf numFmtId="44" fontId="8" fillId="5" borderId="8" xfId="17" applyFont="1" applyFill="1" applyBorder="1" applyAlignment="1">
      <alignment/>
    </xf>
    <xf numFmtId="0" fontId="8" fillId="4" borderId="6" xfId="0" applyFont="1" applyFill="1" applyBorder="1" applyAlignment="1">
      <alignment/>
    </xf>
    <xf numFmtId="0" fontId="12" fillId="4" borderId="7" xfId="0" applyFont="1" applyFill="1" applyBorder="1" applyAlignment="1">
      <alignment horizontal="left" indent="1"/>
    </xf>
    <xf numFmtId="0" fontId="8" fillId="4" borderId="8" xfId="0" applyFont="1" applyFill="1" applyBorder="1" applyAlignment="1">
      <alignment/>
    </xf>
    <xf numFmtId="0" fontId="8" fillId="4" borderId="8" xfId="0" applyFont="1" applyFill="1" applyBorder="1" applyAlignment="1">
      <alignment horizontal="center"/>
    </xf>
    <xf numFmtId="44" fontId="4" fillId="4" borderId="9" xfId="17" applyFont="1" applyFill="1" applyBorder="1" applyAlignment="1">
      <alignment horizontal="center" wrapText="1"/>
    </xf>
    <xf numFmtId="44" fontId="4" fillId="6" borderId="10" xfId="17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44" fontId="4" fillId="7" borderId="8" xfId="17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/>
    </xf>
    <xf numFmtId="44" fontId="4" fillId="6" borderId="7" xfId="17" applyFont="1" applyFill="1" applyBorder="1" applyAlignment="1">
      <alignment horizontal="center" vertical="center" wrapText="1"/>
    </xf>
    <xf numFmtId="168" fontId="4" fillId="2" borderId="9" xfId="17" applyNumberFormat="1" applyFont="1" applyFill="1" applyBorder="1" applyAlignment="1">
      <alignment horizontal="center" wrapText="1"/>
    </xf>
    <xf numFmtId="44" fontId="1" fillId="0" borderId="2" xfId="17" applyFont="1" applyFill="1" applyBorder="1" applyAlignment="1" quotePrefix="1">
      <alignment horizontal="center"/>
    </xf>
    <xf numFmtId="44" fontId="1" fillId="0" borderId="2" xfId="17" applyFont="1" applyBorder="1" applyAlignment="1" quotePrefix="1">
      <alignment horizontal="center"/>
    </xf>
    <xf numFmtId="44" fontId="8" fillId="2" borderId="8" xfId="17" applyFont="1" applyFill="1" applyBorder="1" applyAlignment="1" quotePrefix="1">
      <alignment horizontal="center"/>
    </xf>
    <xf numFmtId="167" fontId="11" fillId="0" borderId="0" xfId="17" applyNumberFormat="1" applyFont="1" applyBorder="1" applyAlignment="1">
      <alignment horizontal="left" indent="1"/>
    </xf>
    <xf numFmtId="44" fontId="4" fillId="2" borderId="5" xfId="17" applyFont="1" applyFill="1" applyBorder="1" applyAlignment="1">
      <alignment wrapText="1"/>
    </xf>
    <xf numFmtId="44" fontId="4" fillId="4" borderId="5" xfId="17" applyFont="1" applyFill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left" indent="1"/>
    </xf>
    <xf numFmtId="0" fontId="1" fillId="0" borderId="13" xfId="0" applyFont="1" applyBorder="1" applyAlignment="1">
      <alignment/>
    </xf>
    <xf numFmtId="44" fontId="1" fillId="0" borderId="14" xfId="17" applyFont="1" applyBorder="1" applyAlignment="1" quotePrefix="1">
      <alignment horizontal="center"/>
    </xf>
    <xf numFmtId="44" fontId="1" fillId="0" borderId="14" xfId="17" applyFont="1" applyBorder="1" applyAlignment="1">
      <alignment/>
    </xf>
    <xf numFmtId="44" fontId="8" fillId="2" borderId="15" xfId="17" applyFont="1" applyFill="1" applyBorder="1" applyAlignment="1">
      <alignment/>
    </xf>
    <xf numFmtId="0" fontId="1" fillId="0" borderId="15" xfId="0" applyFont="1" applyBorder="1" applyAlignment="1">
      <alignment horizontal="center"/>
    </xf>
    <xf numFmtId="44" fontId="8" fillId="4" borderId="15" xfId="17" applyFont="1" applyFill="1" applyBorder="1" applyAlignment="1">
      <alignment/>
    </xf>
    <xf numFmtId="44" fontId="1" fillId="0" borderId="0" xfId="0" applyNumberFormat="1" applyFont="1" applyAlignment="1">
      <alignment/>
    </xf>
    <xf numFmtId="44" fontId="8" fillId="4" borderId="7" xfId="17" applyFont="1" applyFill="1" applyBorder="1" applyAlignment="1" quotePrefix="1">
      <alignment horizontal="center"/>
    </xf>
    <xf numFmtId="0" fontId="4" fillId="2" borderId="16" xfId="0" applyFont="1" applyFill="1" applyBorder="1" applyAlignment="1">
      <alignment horizontal="left"/>
    </xf>
    <xf numFmtId="0" fontId="1" fillId="0" borderId="14" xfId="0" applyFont="1" applyBorder="1" applyAlignment="1">
      <alignment/>
    </xf>
    <xf numFmtId="44" fontId="1" fillId="0" borderId="17" xfId="17" applyFont="1" applyFill="1" applyBorder="1" applyAlignment="1" quotePrefix="1">
      <alignment horizontal="center"/>
    </xf>
    <xf numFmtId="44" fontId="1" fillId="0" borderId="18" xfId="17" applyFont="1" applyBorder="1" applyAlignment="1" quotePrefix="1">
      <alignment horizontal="center"/>
    </xf>
    <xf numFmtId="44" fontId="8" fillId="2" borderId="10" xfId="17" applyFont="1" applyFill="1" applyBorder="1" applyAlignment="1" quotePrefix="1">
      <alignment horizontal="center"/>
    </xf>
    <xf numFmtId="0" fontId="4" fillId="4" borderId="16" xfId="0" applyFont="1" applyFill="1" applyBorder="1" applyAlignment="1">
      <alignment horizontal="left"/>
    </xf>
    <xf numFmtId="44" fontId="1" fillId="0" borderId="12" xfId="17" applyFont="1" applyBorder="1" applyAlignment="1">
      <alignment/>
    </xf>
    <xf numFmtId="44" fontId="8" fillId="4" borderId="10" xfId="17" applyFont="1" applyFill="1" applyBorder="1" applyAlignment="1">
      <alignment/>
    </xf>
    <xf numFmtId="44" fontId="1" fillId="0" borderId="18" xfId="17" applyFont="1" applyBorder="1" applyAlignment="1">
      <alignment/>
    </xf>
    <xf numFmtId="44" fontId="8" fillId="4" borderId="19" xfId="17" applyFont="1" applyFill="1" applyBorder="1" applyAlignment="1" quotePrefix="1">
      <alignment horizontal="center"/>
    </xf>
    <xf numFmtId="0" fontId="1" fillId="6" borderId="8" xfId="0" applyFont="1" applyFill="1" applyBorder="1" applyAlignment="1">
      <alignment horizontal="center" vertical="center" wrapText="1"/>
    </xf>
    <xf numFmtId="166" fontId="3" fillId="0" borderId="0" xfId="0" applyNumberFormat="1" applyFont="1" applyAlignment="1">
      <alignment horizontal="center"/>
    </xf>
    <xf numFmtId="0" fontId="17" fillId="0" borderId="3" xfId="0" applyFont="1" applyBorder="1" applyAlignment="1">
      <alignment horizontal="left" vertical="top" indent="1"/>
    </xf>
    <xf numFmtId="0" fontId="17" fillId="0" borderId="0" xfId="0" applyFont="1" applyFill="1" applyBorder="1" applyAlignment="1">
      <alignment horizontal="left" vertical="top" indent="1"/>
    </xf>
    <xf numFmtId="0" fontId="18" fillId="0" borderId="20" xfId="0" applyFont="1" applyFill="1" applyBorder="1" applyAlignment="1">
      <alignment horizontal="left" vertical="top" indent="1"/>
    </xf>
    <xf numFmtId="44" fontId="17" fillId="0" borderId="21" xfId="17" applyFont="1" applyFill="1" applyBorder="1" applyAlignment="1" quotePrefix="1">
      <alignment horizontal="left" vertical="top" indent="1"/>
    </xf>
    <xf numFmtId="44" fontId="17" fillId="0" borderId="2" xfId="17" applyFont="1" applyFill="1" applyBorder="1" applyAlignment="1">
      <alignment horizontal="left" vertical="top" indent="1"/>
    </xf>
    <xf numFmtId="44" fontId="19" fillId="2" borderId="4" xfId="17" applyFont="1" applyFill="1" applyBorder="1" applyAlignment="1">
      <alignment horizontal="left" vertical="top" indent="1"/>
    </xf>
    <xf numFmtId="0" fontId="17" fillId="0" borderId="4" xfId="0" applyFont="1" applyFill="1" applyBorder="1" applyAlignment="1">
      <alignment horizontal="left" vertical="top" indent="1"/>
    </xf>
    <xf numFmtId="0" fontId="17" fillId="0" borderId="0" xfId="0" applyFont="1" applyAlignment="1">
      <alignment horizontal="left" vertical="top" indent="1"/>
    </xf>
    <xf numFmtId="44" fontId="17" fillId="0" borderId="0" xfId="17" applyFont="1" applyFill="1" applyBorder="1" applyAlignment="1">
      <alignment horizontal="left" vertical="top" indent="1"/>
    </xf>
    <xf numFmtId="44" fontId="19" fillId="4" borderId="4" xfId="17" applyFont="1" applyFill="1" applyBorder="1" applyAlignment="1">
      <alignment horizontal="left" vertical="top" indent="1"/>
    </xf>
    <xf numFmtId="0" fontId="17" fillId="0" borderId="22" xfId="0" applyFont="1" applyBorder="1" applyAlignment="1">
      <alignment horizontal="left" vertical="top" indent="1"/>
    </xf>
    <xf numFmtId="0" fontId="17" fillId="0" borderId="23" xfId="0" applyFont="1" applyFill="1" applyBorder="1" applyAlignment="1">
      <alignment horizontal="left" vertical="top" indent="1"/>
    </xf>
    <xf numFmtId="44" fontId="17" fillId="0" borderId="23" xfId="17" applyFont="1" applyFill="1" applyBorder="1" applyAlignment="1">
      <alignment horizontal="left" vertical="top" indent="1"/>
    </xf>
    <xf numFmtId="44" fontId="19" fillId="4" borderId="24" xfId="17" applyFont="1" applyFill="1" applyBorder="1" applyAlignment="1">
      <alignment horizontal="left" vertical="top" indent="1"/>
    </xf>
    <xf numFmtId="0" fontId="17" fillId="0" borderId="24" xfId="0" applyFont="1" applyFill="1" applyBorder="1" applyAlignment="1">
      <alignment horizontal="left" vertical="top" indent="1"/>
    </xf>
    <xf numFmtId="0" fontId="18" fillId="0" borderId="20" xfId="0" applyFont="1" applyFill="1" applyBorder="1" applyAlignment="1">
      <alignment horizontal="left" vertical="top" wrapText="1" indent="1"/>
    </xf>
    <xf numFmtId="0" fontId="17" fillId="0" borderId="6" xfId="0" applyFont="1" applyBorder="1" applyAlignment="1">
      <alignment horizontal="left" vertical="top" indent="1"/>
    </xf>
    <xf numFmtId="10" fontId="20" fillId="6" borderId="8" xfId="19" applyNumberFormat="1" applyFont="1" applyFill="1" applyBorder="1" applyAlignment="1">
      <alignment horizontal="center" vertical="top"/>
    </xf>
    <xf numFmtId="0" fontId="17" fillId="0" borderId="8" xfId="0" applyFont="1" applyFill="1" applyBorder="1" applyAlignment="1">
      <alignment horizontal="left" vertical="top" indent="1"/>
    </xf>
    <xf numFmtId="0" fontId="18" fillId="0" borderId="25" xfId="0" applyFont="1" applyFill="1" applyBorder="1" applyAlignment="1">
      <alignment horizontal="left" vertical="top" indent="1"/>
    </xf>
    <xf numFmtId="44" fontId="17" fillId="0" borderId="25" xfId="17" applyFont="1" applyFill="1" applyBorder="1" applyAlignment="1" quotePrefix="1">
      <alignment horizontal="left" vertical="top" indent="1"/>
    </xf>
    <xf numFmtId="44" fontId="17" fillId="0" borderId="20" xfId="17" applyFont="1" applyFill="1" applyBorder="1" applyAlignment="1">
      <alignment horizontal="left" vertical="top" indent="1"/>
    </xf>
    <xf numFmtId="44" fontId="19" fillId="2" borderId="24" xfId="17" applyFont="1" applyFill="1" applyBorder="1" applyAlignment="1">
      <alignment horizontal="left" vertical="top" indent="1"/>
    </xf>
    <xf numFmtId="0" fontId="7" fillId="6" borderId="6" xfId="0" applyFont="1" applyFill="1" applyBorder="1" applyAlignment="1">
      <alignment horizontal="left" vertical="center"/>
    </xf>
    <xf numFmtId="0" fontId="7" fillId="6" borderId="7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vertical="top"/>
    </xf>
    <xf numFmtId="0" fontId="18" fillId="0" borderId="10" xfId="0" applyFont="1" applyFill="1" applyBorder="1" applyAlignment="1">
      <alignment vertical="top"/>
    </xf>
    <xf numFmtId="44" fontId="4" fillId="3" borderId="26" xfId="17" applyFont="1" applyFill="1" applyBorder="1" applyAlignment="1">
      <alignment horizontal="center" wrapText="1"/>
    </xf>
    <xf numFmtId="44" fontId="9" fillId="3" borderId="5" xfId="17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44" fontId="4" fillId="2" borderId="27" xfId="17" applyFont="1" applyFill="1" applyBorder="1" applyAlignment="1">
      <alignment horizontal="center" wrapText="1"/>
    </xf>
    <xf numFmtId="44" fontId="4" fillId="2" borderId="28" xfId="17" applyFont="1" applyFill="1" applyBorder="1" applyAlignment="1">
      <alignment horizontal="center" wrapText="1"/>
    </xf>
    <xf numFmtId="0" fontId="7" fillId="4" borderId="29" xfId="0" applyFont="1" applyFill="1" applyBorder="1" applyAlignment="1">
      <alignment horizontal="left" vertical="top"/>
    </xf>
    <xf numFmtId="0" fontId="7" fillId="4" borderId="27" xfId="0" applyFont="1" applyFill="1" applyBorder="1" applyAlignment="1">
      <alignment horizontal="left" vertical="top"/>
    </xf>
    <xf numFmtId="44" fontId="4" fillId="5" borderId="26" xfId="17" applyFont="1" applyFill="1" applyBorder="1" applyAlignment="1">
      <alignment horizontal="center" wrapText="1"/>
    </xf>
    <xf numFmtId="44" fontId="9" fillId="5" borderId="5" xfId="17" applyFont="1" applyFill="1" applyBorder="1" applyAlignment="1">
      <alignment horizontal="center" wrapText="1"/>
    </xf>
    <xf numFmtId="0" fontId="4" fillId="4" borderId="26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44" fontId="4" fillId="4" borderId="27" xfId="17" applyFont="1" applyFill="1" applyBorder="1" applyAlignment="1">
      <alignment horizontal="center" wrapText="1"/>
    </xf>
    <xf numFmtId="44" fontId="4" fillId="4" borderId="28" xfId="17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left" vertical="top"/>
    </xf>
    <xf numFmtId="0" fontId="7" fillId="2" borderId="27" xfId="0" applyFont="1" applyFill="1" applyBorder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44" fontId="4" fillId="2" borderId="26" xfId="17" applyFont="1" applyFill="1" applyBorder="1" applyAlignment="1">
      <alignment horizontal="center" wrapText="1"/>
    </xf>
    <xf numFmtId="44" fontId="4" fillId="2" borderId="5" xfId="17" applyFont="1" applyFill="1" applyBorder="1" applyAlignment="1">
      <alignment horizontal="center" wrapText="1"/>
    </xf>
    <xf numFmtId="44" fontId="4" fillId="4" borderId="30" xfId="17" applyFont="1" applyFill="1" applyBorder="1" applyAlignment="1">
      <alignment horizontal="center" wrapText="1"/>
    </xf>
    <xf numFmtId="44" fontId="4" fillId="2" borderId="30" xfId="17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1</xdr:col>
      <xdr:colOff>447675</xdr:colOff>
      <xdr:row>3</xdr:row>
      <xdr:rowOff>0</xdr:rowOff>
    </xdr:to>
    <xdr:pic>
      <xdr:nvPicPr>
        <xdr:cNvPr id="1" name="Picture 1" descr="junak_znak_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5810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1</xdr:col>
      <xdr:colOff>447675</xdr:colOff>
      <xdr:row>3</xdr:row>
      <xdr:rowOff>0</xdr:rowOff>
    </xdr:to>
    <xdr:pic>
      <xdr:nvPicPr>
        <xdr:cNvPr id="1" name="Picture 1" descr="junak_znak_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5810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1</xdr:col>
      <xdr:colOff>447675</xdr:colOff>
      <xdr:row>3</xdr:row>
      <xdr:rowOff>0</xdr:rowOff>
    </xdr:to>
    <xdr:pic>
      <xdr:nvPicPr>
        <xdr:cNvPr id="1" name="Picture 1" descr="junak_znak_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581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tabSelected="1" workbookViewId="0" topLeftCell="A1">
      <selection activeCell="L4" sqref="L4"/>
    </sheetView>
  </sheetViews>
  <sheetFormatPr defaultColWidth="9.140625" defaultRowHeight="12.75"/>
  <cols>
    <col min="1" max="1" width="2.421875" style="1" customWidth="1"/>
    <col min="2" max="2" width="8.28125" style="15" customWidth="1"/>
    <col min="3" max="3" width="47.140625" style="1" customWidth="1"/>
    <col min="4" max="5" width="11.421875" style="9" customWidth="1"/>
    <col min="6" max="6" width="15.8515625" style="9" bestFit="1" customWidth="1"/>
    <col min="7" max="7" width="13.140625" style="17" customWidth="1"/>
    <col min="8" max="8" width="9.140625" style="1" customWidth="1"/>
    <col min="9" max="9" width="13.8515625" style="1" bestFit="1" customWidth="1"/>
    <col min="10" max="16384" width="9.140625" style="1" customWidth="1"/>
  </cols>
  <sheetData>
    <row r="1" spans="3:11" ht="36">
      <c r="C1" s="4" t="s">
        <v>51</v>
      </c>
      <c r="D1" s="7"/>
      <c r="E1" s="7"/>
      <c r="F1" s="7"/>
      <c r="G1" s="19"/>
      <c r="H1" s="4"/>
      <c r="I1" s="4"/>
      <c r="J1" s="4"/>
      <c r="K1" s="4"/>
    </row>
    <row r="2" spans="3:11" ht="7.5" customHeight="1">
      <c r="C2" s="2"/>
      <c r="D2" s="8"/>
      <c r="E2" s="8"/>
      <c r="F2" s="8"/>
      <c r="G2" s="18"/>
      <c r="H2" s="2"/>
      <c r="I2" s="2"/>
      <c r="J2" s="2"/>
      <c r="K2" s="2"/>
    </row>
    <row r="3" spans="3:11" ht="15" customHeight="1">
      <c r="C3" s="5" t="s">
        <v>0</v>
      </c>
      <c r="F3" s="10" t="s">
        <v>5</v>
      </c>
      <c r="G3" s="20">
        <v>39692</v>
      </c>
      <c r="H3" s="5"/>
      <c r="I3" s="5"/>
      <c r="J3" s="5"/>
      <c r="K3" s="5"/>
    </row>
    <row r="4" spans="3:11" ht="15" customHeight="1">
      <c r="C4" s="2" t="s">
        <v>1</v>
      </c>
      <c r="F4" s="8" t="s">
        <v>6</v>
      </c>
      <c r="G4" s="21">
        <v>39719</v>
      </c>
      <c r="H4" s="2"/>
      <c r="I4" s="2"/>
      <c r="J4" s="2"/>
      <c r="K4" s="2"/>
    </row>
    <row r="5" spans="3:11" ht="15" customHeight="1">
      <c r="C5" s="2" t="s">
        <v>48</v>
      </c>
      <c r="F5" s="8" t="s">
        <v>58</v>
      </c>
      <c r="G5" s="80" t="s">
        <v>60</v>
      </c>
      <c r="H5" s="2"/>
      <c r="J5" s="2"/>
      <c r="K5" s="2"/>
    </row>
    <row r="6" spans="3:11" ht="7.5" customHeight="1">
      <c r="C6" s="2"/>
      <c r="D6" s="8"/>
      <c r="E6" s="8"/>
      <c r="F6" s="8"/>
      <c r="G6" s="18"/>
      <c r="H6" s="2"/>
      <c r="I6" s="3"/>
      <c r="J6" s="3"/>
      <c r="K6" s="3"/>
    </row>
    <row r="7" spans="1:11" ht="15" customHeight="1">
      <c r="A7" s="128" t="s">
        <v>27</v>
      </c>
      <c r="B7" s="128"/>
      <c r="C7" s="128"/>
      <c r="D7" s="13">
        <v>2152</v>
      </c>
      <c r="E7" s="56">
        <v>2000</v>
      </c>
      <c r="G7" s="18"/>
      <c r="H7" s="2"/>
      <c r="I7" s="3"/>
      <c r="J7" s="3"/>
      <c r="K7" s="3"/>
    </row>
    <row r="8" spans="1:11" ht="15" customHeight="1">
      <c r="A8" s="129" t="s">
        <v>28</v>
      </c>
      <c r="B8" s="129"/>
      <c r="C8" s="129"/>
      <c r="D8" s="11">
        <v>2138</v>
      </c>
      <c r="G8" s="22"/>
      <c r="H8" s="2"/>
      <c r="I8" s="3"/>
      <c r="J8" s="3"/>
      <c r="K8" s="3"/>
    </row>
    <row r="9" spans="3:11" ht="7.5" customHeight="1">
      <c r="C9" s="2"/>
      <c r="D9" s="8"/>
      <c r="E9" s="8"/>
      <c r="F9" s="8"/>
      <c r="G9" s="18"/>
      <c r="H9" s="2"/>
      <c r="I9" s="3"/>
      <c r="J9" s="3"/>
      <c r="K9" s="3"/>
    </row>
    <row r="10" spans="1:11" s="5" customFormat="1" ht="24.75" customHeight="1">
      <c r="A10" s="126" t="s">
        <v>7</v>
      </c>
      <c r="B10" s="127"/>
      <c r="C10" s="127"/>
      <c r="D10" s="112" t="s">
        <v>4</v>
      </c>
      <c r="E10" s="113"/>
      <c r="F10" s="108" t="s">
        <v>15</v>
      </c>
      <c r="G10" s="110" t="s">
        <v>8</v>
      </c>
      <c r="I10" s="6"/>
      <c r="J10" s="6"/>
      <c r="K10" s="6"/>
    </row>
    <row r="11" spans="1:7" s="5" customFormat="1" ht="12.75" customHeight="1">
      <c r="A11" s="124" t="s">
        <v>2</v>
      </c>
      <c r="B11" s="125"/>
      <c r="C11" s="31" t="s">
        <v>3</v>
      </c>
      <c r="D11" s="52" t="s">
        <v>24</v>
      </c>
      <c r="E11" s="57" t="s">
        <v>25</v>
      </c>
      <c r="F11" s="109"/>
      <c r="G11" s="111"/>
    </row>
    <row r="12" spans="1:7" ht="12.75">
      <c r="A12" s="26"/>
      <c r="B12" s="16">
        <v>1</v>
      </c>
      <c r="C12" s="23" t="s">
        <v>10</v>
      </c>
      <c r="D12" s="53" t="s">
        <v>26</v>
      </c>
      <c r="E12" s="24">
        <f>F12/$D$7</f>
        <v>387.76301115241637</v>
      </c>
      <c r="F12" s="30">
        <v>834466</v>
      </c>
      <c r="G12" s="28" t="s">
        <v>9</v>
      </c>
    </row>
    <row r="13" spans="1:7" s="88" customFormat="1" ht="10.5" customHeight="1">
      <c r="A13" s="81"/>
      <c r="B13" s="82"/>
      <c r="C13" s="100" t="s">
        <v>43</v>
      </c>
      <c r="D13" s="101"/>
      <c r="E13" s="85"/>
      <c r="F13" s="86"/>
      <c r="G13" s="87"/>
    </row>
    <row r="14" spans="1:7" ht="12.75">
      <c r="A14" s="59"/>
      <c r="B14" s="60">
        <v>2</v>
      </c>
      <c r="C14" s="61" t="s">
        <v>11</v>
      </c>
      <c r="D14" s="62" t="s">
        <v>26</v>
      </c>
      <c r="E14" s="63">
        <v>45</v>
      </c>
      <c r="F14" s="64">
        <f>D8*$E$14</f>
        <v>96210</v>
      </c>
      <c r="G14" s="65" t="s">
        <v>9</v>
      </c>
    </row>
    <row r="15" spans="1:7" s="88" customFormat="1" ht="10.5" customHeight="1">
      <c r="A15" s="81"/>
      <c r="B15" s="82"/>
      <c r="C15" s="100" t="s">
        <v>44</v>
      </c>
      <c r="D15" s="101"/>
      <c r="E15" s="85"/>
      <c r="F15" s="86"/>
      <c r="G15" s="87"/>
    </row>
    <row r="16" spans="1:7" ht="12.75">
      <c r="A16" s="59"/>
      <c r="B16" s="60">
        <v>3</v>
      </c>
      <c r="C16" s="61" t="s">
        <v>12</v>
      </c>
      <c r="D16" s="62" t="s">
        <v>26</v>
      </c>
      <c r="E16" s="63">
        <f>F16/$D$7</f>
        <v>37.174721189591075</v>
      </c>
      <c r="F16" s="64">
        <v>80000</v>
      </c>
      <c r="G16" s="65" t="s">
        <v>9</v>
      </c>
    </row>
    <row r="17" spans="1:7" s="88" customFormat="1" ht="10.5" customHeight="1">
      <c r="A17" s="91"/>
      <c r="B17" s="92"/>
      <c r="C17" s="100"/>
      <c r="D17" s="101"/>
      <c r="E17" s="102"/>
      <c r="F17" s="103"/>
      <c r="G17" s="95"/>
    </row>
    <row r="18" spans="1:7" ht="12.75">
      <c r="A18" s="26"/>
      <c r="B18" s="27">
        <v>4</v>
      </c>
      <c r="C18" s="25" t="s">
        <v>42</v>
      </c>
      <c r="D18" s="54" t="s">
        <v>26</v>
      </c>
      <c r="E18" s="54" t="s">
        <v>26</v>
      </c>
      <c r="F18" s="30">
        <v>7000</v>
      </c>
      <c r="G18" s="29" t="s">
        <v>9</v>
      </c>
    </row>
    <row r="19" spans="1:7" s="88" customFormat="1" ht="10.5" customHeight="1">
      <c r="A19" s="81"/>
      <c r="B19" s="82"/>
      <c r="C19" s="100"/>
      <c r="D19" s="101"/>
      <c r="E19" s="85"/>
      <c r="F19" s="86"/>
      <c r="G19" s="87"/>
    </row>
    <row r="20" spans="1:7" s="12" customFormat="1" ht="13.5">
      <c r="A20" s="32"/>
      <c r="B20" s="33" t="s">
        <v>13</v>
      </c>
      <c r="C20" s="34" t="s">
        <v>14</v>
      </c>
      <c r="D20" s="55" t="s">
        <v>26</v>
      </c>
      <c r="E20" s="35">
        <f>(F20-F18)/$D$7</f>
        <v>469.6449814126394</v>
      </c>
      <c r="F20" s="37">
        <f>SUM(F12:F19)</f>
        <v>1017676</v>
      </c>
      <c r="G20" s="36"/>
    </row>
    <row r="21" ht="12" customHeight="1"/>
    <row r="22" spans="1:11" s="5" customFormat="1" ht="24.75" customHeight="1">
      <c r="A22" s="114" t="s">
        <v>16</v>
      </c>
      <c r="B22" s="115"/>
      <c r="C22" s="115"/>
      <c r="D22" s="122" t="s">
        <v>4</v>
      </c>
      <c r="E22" s="123"/>
      <c r="F22" s="116" t="s">
        <v>15</v>
      </c>
      <c r="G22" s="118" t="s">
        <v>8</v>
      </c>
      <c r="I22" s="6"/>
      <c r="J22" s="6"/>
      <c r="K22" s="6"/>
    </row>
    <row r="23" spans="1:7" s="5" customFormat="1" ht="12.75" customHeight="1">
      <c r="A23" s="120" t="s">
        <v>2</v>
      </c>
      <c r="B23" s="121"/>
      <c r="C23" s="38" t="s">
        <v>3</v>
      </c>
      <c r="D23" s="46" t="s">
        <v>24</v>
      </c>
      <c r="E23" s="58" t="s">
        <v>25</v>
      </c>
      <c r="F23" s="117"/>
      <c r="G23" s="119"/>
    </row>
    <row r="24" spans="1:7" ht="12.75">
      <c r="A24" s="26"/>
      <c r="B24" s="16">
        <v>1</v>
      </c>
      <c r="C24" s="23" t="s">
        <v>17</v>
      </c>
      <c r="D24" s="53" t="s">
        <v>29</v>
      </c>
      <c r="E24" s="24">
        <f>F24/$D$7</f>
        <v>387.76301115241637</v>
      </c>
      <c r="F24" s="40">
        <v>834466</v>
      </c>
      <c r="G24" s="28" t="s">
        <v>9</v>
      </c>
    </row>
    <row r="25" spans="1:7" s="88" customFormat="1" ht="10.5" customHeight="1">
      <c r="A25" s="81"/>
      <c r="B25" s="82"/>
      <c r="C25" s="100" t="s">
        <v>43</v>
      </c>
      <c r="D25" s="101"/>
      <c r="E25" s="85"/>
      <c r="F25" s="90"/>
      <c r="G25" s="87"/>
    </row>
    <row r="26" spans="1:7" ht="12.75">
      <c r="A26" s="59"/>
      <c r="B26" s="60">
        <v>2</v>
      </c>
      <c r="C26" s="61" t="s">
        <v>18</v>
      </c>
      <c r="D26" s="63">
        <f>F26/$E$7</f>
        <v>25</v>
      </c>
      <c r="E26" s="63">
        <f>F26/$D$7</f>
        <v>23.234200743494423</v>
      </c>
      <c r="F26" s="66">
        <v>50000</v>
      </c>
      <c r="G26" s="65"/>
    </row>
    <row r="27" spans="1:7" s="88" customFormat="1" ht="10.5" customHeight="1">
      <c r="A27" s="81"/>
      <c r="B27" s="82"/>
      <c r="C27" s="100" t="s">
        <v>19</v>
      </c>
      <c r="D27" s="101"/>
      <c r="E27" s="85"/>
      <c r="F27" s="90"/>
      <c r="G27" s="87"/>
    </row>
    <row r="28" spans="1:7" ht="12.75">
      <c r="A28" s="59"/>
      <c r="B28" s="60">
        <v>3</v>
      </c>
      <c r="C28" s="61" t="s">
        <v>20</v>
      </c>
      <c r="D28" s="63">
        <f>F28/$E$7</f>
        <v>15</v>
      </c>
      <c r="E28" s="63">
        <f aca="true" t="shared" si="0" ref="E28:E48">F28/$D$7</f>
        <v>13.940520446096654</v>
      </c>
      <c r="F28" s="66">
        <v>30000</v>
      </c>
      <c r="G28" s="65" t="s">
        <v>9</v>
      </c>
    </row>
    <row r="29" spans="1:7" s="88" customFormat="1" ht="10.5" customHeight="1">
      <c r="A29" s="81"/>
      <c r="B29" s="82"/>
      <c r="C29" s="100" t="s">
        <v>49</v>
      </c>
      <c r="D29" s="101"/>
      <c r="E29" s="85"/>
      <c r="F29" s="90"/>
      <c r="G29" s="87"/>
    </row>
    <row r="30" spans="1:7" ht="12.75">
      <c r="A30" s="59"/>
      <c r="B30" s="60">
        <v>4</v>
      </c>
      <c r="C30" s="61" t="s">
        <v>21</v>
      </c>
      <c r="D30" s="63">
        <f>F30/$E$7</f>
        <v>7.99875</v>
      </c>
      <c r="E30" s="63">
        <f t="shared" si="0"/>
        <v>7.433782527881041</v>
      </c>
      <c r="F30" s="66">
        <v>15997.5</v>
      </c>
      <c r="G30" s="65" t="s">
        <v>9</v>
      </c>
    </row>
    <row r="31" spans="1:7" s="88" customFormat="1" ht="10.5" customHeight="1">
      <c r="A31" s="81"/>
      <c r="B31" s="82"/>
      <c r="C31" s="100" t="s">
        <v>41</v>
      </c>
      <c r="D31" s="101"/>
      <c r="E31" s="85"/>
      <c r="F31" s="90"/>
      <c r="G31" s="87"/>
    </row>
    <row r="32" spans="1:9" ht="12.75">
      <c r="A32" s="59"/>
      <c r="B32" s="60">
        <v>5</v>
      </c>
      <c r="C32" s="61" t="s">
        <v>55</v>
      </c>
      <c r="D32" s="63">
        <f>F32/$E$7</f>
        <v>0.85</v>
      </c>
      <c r="E32" s="63">
        <f t="shared" si="0"/>
        <v>0.7899628252788105</v>
      </c>
      <c r="F32" s="66">
        <v>1700</v>
      </c>
      <c r="G32" s="65" t="s">
        <v>9</v>
      </c>
      <c r="I32" s="67"/>
    </row>
    <row r="33" spans="1:7" s="88" customFormat="1" ht="10.5" customHeight="1">
      <c r="A33" s="81"/>
      <c r="B33" s="82"/>
      <c r="C33" s="100" t="s">
        <v>56</v>
      </c>
      <c r="D33" s="101"/>
      <c r="E33" s="85"/>
      <c r="F33" s="90"/>
      <c r="G33" s="87"/>
    </row>
    <row r="34" spans="1:9" ht="12.75">
      <c r="A34" s="59"/>
      <c r="B34" s="60">
        <v>6</v>
      </c>
      <c r="C34" s="61" t="s">
        <v>22</v>
      </c>
      <c r="D34" s="63">
        <f>F34/$E$7</f>
        <v>1.5</v>
      </c>
      <c r="E34" s="63">
        <f t="shared" si="0"/>
        <v>1.3940520446096654</v>
      </c>
      <c r="F34" s="66">
        <v>3000</v>
      </c>
      <c r="G34" s="65"/>
      <c r="I34" s="67"/>
    </row>
    <row r="35" spans="1:7" s="88" customFormat="1" ht="10.5" customHeight="1">
      <c r="A35" s="81"/>
      <c r="B35" s="82"/>
      <c r="C35" s="100" t="s">
        <v>64</v>
      </c>
      <c r="D35" s="101"/>
      <c r="E35" s="85"/>
      <c r="F35" s="90"/>
      <c r="G35" s="87"/>
    </row>
    <row r="36" spans="1:7" ht="12.75">
      <c r="A36" s="59"/>
      <c r="B36" s="60">
        <v>7</v>
      </c>
      <c r="C36" s="61" t="s">
        <v>23</v>
      </c>
      <c r="D36" s="63">
        <f>F36/$E$7</f>
        <v>1.848</v>
      </c>
      <c r="E36" s="63">
        <f t="shared" si="0"/>
        <v>1.7174721189591078</v>
      </c>
      <c r="F36" s="66">
        <v>3696</v>
      </c>
      <c r="G36" s="65" t="s">
        <v>9</v>
      </c>
    </row>
    <row r="37" spans="1:7" s="88" customFormat="1" ht="12.75" customHeight="1">
      <c r="A37" s="81"/>
      <c r="B37" s="82"/>
      <c r="C37" s="83" t="s">
        <v>71</v>
      </c>
      <c r="D37" s="101"/>
      <c r="E37" s="85"/>
      <c r="F37" s="90"/>
      <c r="G37" s="87"/>
    </row>
    <row r="38" spans="1:7" ht="12.75">
      <c r="A38" s="59"/>
      <c r="B38" s="60">
        <v>8</v>
      </c>
      <c r="C38" s="61" t="s">
        <v>46</v>
      </c>
      <c r="D38" s="63">
        <f>F38/$E$7</f>
        <v>1.5</v>
      </c>
      <c r="E38" s="63">
        <f t="shared" si="0"/>
        <v>1.3940520446096654</v>
      </c>
      <c r="F38" s="66">
        <v>3000</v>
      </c>
      <c r="G38" s="65" t="s">
        <v>9</v>
      </c>
    </row>
    <row r="39" spans="1:7" s="88" customFormat="1" ht="10.5" customHeight="1">
      <c r="A39" s="91"/>
      <c r="B39" s="92"/>
      <c r="C39" s="100" t="s">
        <v>47</v>
      </c>
      <c r="D39" s="101"/>
      <c r="E39" s="102"/>
      <c r="F39" s="94"/>
      <c r="G39" s="95"/>
    </row>
    <row r="40" spans="1:7" ht="12.75">
      <c r="A40" s="59"/>
      <c r="B40" s="60">
        <v>9</v>
      </c>
      <c r="C40" s="61" t="s">
        <v>30</v>
      </c>
      <c r="D40" s="63">
        <f>F40/$E$7</f>
        <v>2.077</v>
      </c>
      <c r="E40" s="63">
        <f t="shared" si="0"/>
        <v>1.9302973977695168</v>
      </c>
      <c r="F40" s="66">
        <v>4154</v>
      </c>
      <c r="G40" s="65" t="s">
        <v>9</v>
      </c>
    </row>
    <row r="41" spans="1:7" s="88" customFormat="1" ht="10.5" customHeight="1">
      <c r="A41" s="81"/>
      <c r="B41" s="82"/>
      <c r="C41" s="100" t="s">
        <v>65</v>
      </c>
      <c r="D41" s="101"/>
      <c r="E41" s="85"/>
      <c r="F41" s="90"/>
      <c r="G41" s="87"/>
    </row>
    <row r="42" spans="1:7" ht="12.75">
      <c r="A42" s="59"/>
      <c r="B42" s="60">
        <v>10</v>
      </c>
      <c r="C42" s="61" t="s">
        <v>74</v>
      </c>
      <c r="D42" s="63">
        <f>F42/$E$7</f>
        <v>11</v>
      </c>
      <c r="E42" s="63">
        <f t="shared" si="0"/>
        <v>10.223048327137546</v>
      </c>
      <c r="F42" s="66">
        <v>22000</v>
      </c>
      <c r="G42" s="65" t="s">
        <v>9</v>
      </c>
    </row>
    <row r="43" spans="1:7" s="88" customFormat="1" ht="10.5" customHeight="1">
      <c r="A43" s="81"/>
      <c r="B43" s="82"/>
      <c r="C43" s="100" t="s">
        <v>68</v>
      </c>
      <c r="D43" s="101"/>
      <c r="E43" s="85"/>
      <c r="F43" s="90"/>
      <c r="G43" s="87"/>
    </row>
    <row r="44" spans="1:7" ht="12.75">
      <c r="A44" s="59"/>
      <c r="B44" s="60">
        <v>11</v>
      </c>
      <c r="C44" s="61" t="s">
        <v>72</v>
      </c>
      <c r="D44" s="63">
        <f>F44/$E$7</f>
        <v>3</v>
      </c>
      <c r="E44" s="63">
        <f t="shared" si="0"/>
        <v>2.7881040892193307</v>
      </c>
      <c r="F44" s="66">
        <v>6000</v>
      </c>
      <c r="G44" s="65" t="s">
        <v>9</v>
      </c>
    </row>
    <row r="45" spans="1:7" s="88" customFormat="1" ht="10.5" customHeight="1">
      <c r="A45" s="91"/>
      <c r="B45" s="92"/>
      <c r="C45" s="96" t="s">
        <v>73</v>
      </c>
      <c r="D45" s="101"/>
      <c r="E45" s="102"/>
      <c r="F45" s="94"/>
      <c r="G45" s="95"/>
    </row>
    <row r="46" spans="1:7" ht="12.75">
      <c r="A46" s="59"/>
      <c r="B46" s="60">
        <v>12</v>
      </c>
      <c r="C46" s="61" t="s">
        <v>35</v>
      </c>
      <c r="D46" s="63">
        <f>F46/$E$7</f>
        <v>18</v>
      </c>
      <c r="E46" s="63">
        <f t="shared" si="0"/>
        <v>16.728624535315983</v>
      </c>
      <c r="F46" s="66">
        <v>36000</v>
      </c>
      <c r="G46" s="65"/>
    </row>
    <row r="47" spans="1:7" s="88" customFormat="1" ht="10.5" customHeight="1">
      <c r="A47" s="81"/>
      <c r="B47" s="82"/>
      <c r="C47" s="100" t="s">
        <v>36</v>
      </c>
      <c r="D47" s="101"/>
      <c r="E47" s="85"/>
      <c r="F47" s="90"/>
      <c r="G47" s="87"/>
    </row>
    <row r="48" spans="1:7" ht="12.75">
      <c r="A48" s="59"/>
      <c r="B48" s="60">
        <v>13</v>
      </c>
      <c r="C48" s="61" t="s">
        <v>40</v>
      </c>
      <c r="D48" s="63">
        <f>F48/$E$7</f>
        <v>1</v>
      </c>
      <c r="E48" s="63">
        <f t="shared" si="0"/>
        <v>0.929368029739777</v>
      </c>
      <c r="F48" s="66">
        <v>2000</v>
      </c>
      <c r="G48" s="65"/>
    </row>
    <row r="49" spans="1:7" s="88" customFormat="1" ht="10.5" customHeight="1">
      <c r="A49" s="91"/>
      <c r="B49" s="92"/>
      <c r="C49" s="96" t="s">
        <v>66</v>
      </c>
      <c r="D49" s="101"/>
      <c r="E49" s="102"/>
      <c r="F49" s="94"/>
      <c r="G49" s="95"/>
    </row>
    <row r="50" spans="1:7" s="12" customFormat="1" ht="13.5">
      <c r="A50" s="42"/>
      <c r="B50" s="43" t="s">
        <v>13</v>
      </c>
      <c r="C50" s="44" t="s">
        <v>14</v>
      </c>
      <c r="D50" s="68" t="s">
        <v>26</v>
      </c>
      <c r="E50" s="39">
        <f>F50/$D$7</f>
        <v>470.2664962825279</v>
      </c>
      <c r="F50" s="41">
        <f>SUM(F24:F49)</f>
        <v>1012013.5</v>
      </c>
      <c r="G50" s="45"/>
    </row>
    <row r="51" ht="12" customHeight="1"/>
    <row r="52" spans="1:11" s="5" customFormat="1" ht="27.75" customHeight="1">
      <c r="A52" s="104" t="s">
        <v>32</v>
      </c>
      <c r="B52" s="105"/>
      <c r="C52" s="105"/>
      <c r="D52" s="51"/>
      <c r="E52" s="47"/>
      <c r="F52" s="49">
        <f>F20-F50</f>
        <v>5662.5</v>
      </c>
      <c r="G52" s="48"/>
      <c r="I52" s="6"/>
      <c r="J52" s="6"/>
      <c r="K52" s="6"/>
    </row>
    <row r="53" spans="1:7" s="88" customFormat="1" ht="10.5" customHeight="1">
      <c r="A53" s="97"/>
      <c r="B53" s="106" t="s">
        <v>45</v>
      </c>
      <c r="C53" s="106"/>
      <c r="D53" s="106"/>
      <c r="E53" s="107"/>
      <c r="F53" s="98">
        <f>F52/F20</f>
        <v>0.005564148117868556</v>
      </c>
      <c r="G53" s="99"/>
    </row>
  </sheetData>
  <mergeCells count="14">
    <mergeCell ref="A11:B11"/>
    <mergeCell ref="A10:C10"/>
    <mergeCell ref="A7:C7"/>
    <mergeCell ref="A8:C8"/>
    <mergeCell ref="A52:C52"/>
    <mergeCell ref="B53:E53"/>
    <mergeCell ref="F10:F11"/>
    <mergeCell ref="G10:G11"/>
    <mergeCell ref="D10:E10"/>
    <mergeCell ref="A22:C22"/>
    <mergeCell ref="F22:F23"/>
    <mergeCell ref="G22:G23"/>
    <mergeCell ref="A23:B23"/>
    <mergeCell ref="D22:E22"/>
  </mergeCells>
  <printOptions horizontalCentered="1" verticalCentered="1"/>
  <pageMargins left="0.2755905511811024" right="0.2755905511811024" top="0.3937007874015748" bottom="0.3937007874015748" header="0.5118110236220472" footer="0.5118110236220472"/>
  <pageSetup fitToHeight="1" fitToWidth="1" horizontalDpi="600" verticalDpi="600" orientation="portrait" paperSize="9" scale="8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workbookViewId="0" topLeftCell="A21">
      <selection activeCell="G26" sqref="G26"/>
    </sheetView>
  </sheetViews>
  <sheetFormatPr defaultColWidth="9.140625" defaultRowHeight="12.75"/>
  <cols>
    <col min="1" max="1" width="2.421875" style="1" customWidth="1"/>
    <col min="2" max="2" width="8.28125" style="15" customWidth="1"/>
    <col min="3" max="3" width="47.140625" style="1" customWidth="1"/>
    <col min="4" max="5" width="11.421875" style="9" customWidth="1"/>
    <col min="6" max="6" width="14.7109375" style="9" customWidth="1"/>
    <col min="7" max="7" width="13.00390625" style="17" customWidth="1"/>
    <col min="8" max="8" width="9.140625" style="1" customWidth="1"/>
    <col min="9" max="9" width="13.8515625" style="1" bestFit="1" customWidth="1"/>
    <col min="10" max="16384" width="9.140625" style="1" customWidth="1"/>
  </cols>
  <sheetData>
    <row r="1" spans="3:11" ht="36">
      <c r="C1" s="4" t="s">
        <v>50</v>
      </c>
      <c r="D1" s="7"/>
      <c r="E1" s="7"/>
      <c r="F1" s="7"/>
      <c r="G1" s="19"/>
      <c r="H1" s="4"/>
      <c r="I1" s="4"/>
      <c r="J1" s="4"/>
      <c r="K1" s="4"/>
    </row>
    <row r="2" spans="3:11" ht="7.5" customHeight="1">
      <c r="C2" s="2"/>
      <c r="D2" s="8"/>
      <c r="E2" s="8"/>
      <c r="F2" s="8"/>
      <c r="G2" s="18"/>
      <c r="H2" s="2"/>
      <c r="I2" s="2"/>
      <c r="J2" s="2"/>
      <c r="K2" s="2"/>
    </row>
    <row r="3" spans="3:11" ht="15" customHeight="1">
      <c r="C3" s="5" t="s">
        <v>0</v>
      </c>
      <c r="F3" s="10" t="s">
        <v>5</v>
      </c>
      <c r="G3" s="20" t="s">
        <v>59</v>
      </c>
      <c r="H3" s="5"/>
      <c r="I3" s="5"/>
      <c r="J3" s="5"/>
      <c r="K3" s="5"/>
    </row>
    <row r="4" spans="3:11" ht="15" customHeight="1">
      <c r="C4" s="2" t="s">
        <v>1</v>
      </c>
      <c r="F4" s="8" t="s">
        <v>6</v>
      </c>
      <c r="G4" s="21">
        <v>39502</v>
      </c>
      <c r="H4" s="2"/>
      <c r="I4" s="2"/>
      <c r="J4" s="2"/>
      <c r="K4" s="2"/>
    </row>
    <row r="5" spans="3:11" ht="15" customHeight="1">
      <c r="C5" s="2" t="s">
        <v>48</v>
      </c>
      <c r="F5" s="8"/>
      <c r="G5" s="18"/>
      <c r="H5" s="2"/>
      <c r="J5" s="2"/>
      <c r="K5" s="2"/>
    </row>
    <row r="6" spans="3:11" ht="7.5" customHeight="1">
      <c r="C6" s="2"/>
      <c r="D6" s="8"/>
      <c r="E6" s="8"/>
      <c r="F6" s="8"/>
      <c r="G6" s="18"/>
      <c r="H6" s="2"/>
      <c r="I6" s="3"/>
      <c r="J6" s="3"/>
      <c r="K6" s="3"/>
    </row>
    <row r="7" spans="1:11" ht="15" customHeight="1">
      <c r="A7" s="128" t="s">
        <v>52</v>
      </c>
      <c r="B7" s="128"/>
      <c r="C7" s="128"/>
      <c r="D7" s="13">
        <v>2000</v>
      </c>
      <c r="E7" s="56"/>
      <c r="G7" s="18"/>
      <c r="H7" s="2"/>
      <c r="I7" s="3"/>
      <c r="J7" s="3"/>
      <c r="K7" s="3"/>
    </row>
    <row r="8" spans="1:11" ht="15" customHeight="1">
      <c r="A8" s="129" t="s">
        <v>53</v>
      </c>
      <c r="B8" s="129"/>
      <c r="C8" s="129"/>
      <c r="D8" s="129"/>
      <c r="E8" s="129"/>
      <c r="F8" s="129"/>
      <c r="G8" s="129"/>
      <c r="H8" s="2"/>
      <c r="I8" s="3"/>
      <c r="J8" s="3"/>
      <c r="K8" s="3"/>
    </row>
    <row r="9" spans="3:11" ht="7.5" customHeight="1">
      <c r="C9" s="2"/>
      <c r="D9" s="8"/>
      <c r="E9" s="8"/>
      <c r="F9" s="8"/>
      <c r="G9" s="18"/>
      <c r="H9" s="2"/>
      <c r="I9" s="3"/>
      <c r="J9" s="3"/>
      <c r="K9" s="3"/>
    </row>
    <row r="10" spans="1:11" s="5" customFormat="1" ht="24.75" customHeight="1">
      <c r="A10" s="126" t="s">
        <v>7</v>
      </c>
      <c r="B10" s="127"/>
      <c r="C10" s="127"/>
      <c r="D10" s="113"/>
      <c r="E10" s="130" t="s">
        <v>4</v>
      </c>
      <c r="F10" s="108" t="s">
        <v>15</v>
      </c>
      <c r="G10" s="110" t="s">
        <v>8</v>
      </c>
      <c r="I10" s="6"/>
      <c r="J10" s="6"/>
      <c r="K10" s="6"/>
    </row>
    <row r="11" spans="1:7" s="5" customFormat="1" ht="12.75" customHeight="1">
      <c r="A11" s="124" t="s">
        <v>2</v>
      </c>
      <c r="B11" s="125"/>
      <c r="C11" s="69" t="s">
        <v>3</v>
      </c>
      <c r="D11" s="133"/>
      <c r="E11" s="131"/>
      <c r="F11" s="109"/>
      <c r="G11" s="111"/>
    </row>
    <row r="12" spans="1:7" ht="12.75">
      <c r="A12" s="26"/>
      <c r="B12" s="16">
        <v>1</v>
      </c>
      <c r="C12" s="50" t="s">
        <v>10</v>
      </c>
      <c r="D12" s="71"/>
      <c r="E12" s="24">
        <f>F12/$D$7</f>
        <v>400</v>
      </c>
      <c r="F12" s="30">
        <v>800000</v>
      </c>
      <c r="G12" s="28"/>
    </row>
    <row r="13" spans="1:7" s="88" customFormat="1" ht="10.5" customHeight="1">
      <c r="A13" s="81"/>
      <c r="B13" s="82"/>
      <c r="C13" s="83" t="s">
        <v>54</v>
      </c>
      <c r="D13" s="84"/>
      <c r="E13" s="85"/>
      <c r="F13" s="86"/>
      <c r="G13" s="87"/>
    </row>
    <row r="14" spans="1:7" ht="12.75">
      <c r="A14" s="59"/>
      <c r="B14" s="60">
        <v>2</v>
      </c>
      <c r="C14" s="70" t="s">
        <v>11</v>
      </c>
      <c r="D14" s="72"/>
      <c r="E14" s="63">
        <v>45</v>
      </c>
      <c r="F14" s="64">
        <f>E14*$D$7</f>
        <v>90000</v>
      </c>
      <c r="G14" s="65"/>
    </row>
    <row r="15" spans="1:7" s="88" customFormat="1" ht="10.5" customHeight="1">
      <c r="A15" s="81"/>
      <c r="B15" s="82"/>
      <c r="C15" s="83" t="s">
        <v>44</v>
      </c>
      <c r="D15" s="84"/>
      <c r="E15" s="85"/>
      <c r="F15" s="86"/>
      <c r="G15" s="87"/>
    </row>
    <row r="16" spans="1:7" ht="12.75">
      <c r="A16" s="59"/>
      <c r="B16" s="60">
        <v>3</v>
      </c>
      <c r="C16" s="70" t="s">
        <v>12</v>
      </c>
      <c r="D16" s="72"/>
      <c r="E16" s="63">
        <f>F16/$D$7</f>
        <v>35</v>
      </c>
      <c r="F16" s="64">
        <v>70000</v>
      </c>
      <c r="G16" s="65" t="s">
        <v>9</v>
      </c>
    </row>
    <row r="17" spans="1:7" s="88" customFormat="1" ht="10.5" customHeight="1">
      <c r="A17" s="91"/>
      <c r="B17" s="92"/>
      <c r="C17" s="83"/>
      <c r="D17" s="84"/>
      <c r="E17" s="102"/>
      <c r="F17" s="103"/>
      <c r="G17" s="95"/>
    </row>
    <row r="18" spans="1:7" s="12" customFormat="1" ht="13.5">
      <c r="A18" s="32"/>
      <c r="B18" s="33" t="s">
        <v>13</v>
      </c>
      <c r="C18" s="32" t="s">
        <v>14</v>
      </c>
      <c r="D18" s="73"/>
      <c r="E18" s="35">
        <f>F18/$D$7</f>
        <v>480</v>
      </c>
      <c r="F18" s="37">
        <f>SUM(F12:F17)</f>
        <v>960000</v>
      </c>
      <c r="G18" s="36"/>
    </row>
    <row r="19" ht="12" customHeight="1"/>
    <row r="20" spans="1:11" s="5" customFormat="1" ht="24.75" customHeight="1">
      <c r="A20" s="114" t="s">
        <v>16</v>
      </c>
      <c r="B20" s="115"/>
      <c r="C20" s="115"/>
      <c r="D20" s="123"/>
      <c r="E20" s="123" t="s">
        <v>4</v>
      </c>
      <c r="F20" s="116" t="s">
        <v>15</v>
      </c>
      <c r="G20" s="118" t="s">
        <v>8</v>
      </c>
      <c r="I20" s="6"/>
      <c r="J20" s="6"/>
      <c r="K20" s="6"/>
    </row>
    <row r="21" spans="1:7" s="5" customFormat="1" ht="12.75" customHeight="1">
      <c r="A21" s="120" t="s">
        <v>2</v>
      </c>
      <c r="B21" s="121"/>
      <c r="C21" s="74" t="s">
        <v>3</v>
      </c>
      <c r="D21" s="132"/>
      <c r="E21" s="132"/>
      <c r="F21" s="117"/>
      <c r="G21" s="119"/>
    </row>
    <row r="22" spans="1:7" ht="12.75">
      <c r="A22" s="26"/>
      <c r="B22" s="16">
        <v>1</v>
      </c>
      <c r="C22" s="50" t="s">
        <v>17</v>
      </c>
      <c r="D22" s="71"/>
      <c r="E22" s="14">
        <f>F22/$D$7</f>
        <v>400</v>
      </c>
      <c r="F22" s="40">
        <v>800000</v>
      </c>
      <c r="G22" s="28"/>
    </row>
    <row r="23" spans="1:7" s="88" customFormat="1" ht="10.5" customHeight="1">
      <c r="A23" s="81"/>
      <c r="B23" s="82"/>
      <c r="C23" s="83" t="s">
        <v>54</v>
      </c>
      <c r="D23" s="84"/>
      <c r="E23" s="89"/>
      <c r="F23" s="90"/>
      <c r="G23" s="87"/>
    </row>
    <row r="24" spans="1:7" ht="12.75">
      <c r="A24" s="59"/>
      <c r="B24" s="60">
        <v>2</v>
      </c>
      <c r="C24" s="70" t="s">
        <v>18</v>
      </c>
      <c r="D24" s="77"/>
      <c r="E24" s="75">
        <f>F24/$D$7</f>
        <v>25</v>
      </c>
      <c r="F24" s="66">
        <v>50000</v>
      </c>
      <c r="G24" s="65" t="s">
        <v>9</v>
      </c>
    </row>
    <row r="25" spans="1:7" s="88" customFormat="1" ht="10.5" customHeight="1">
      <c r="A25" s="81"/>
      <c r="B25" s="82"/>
      <c r="C25" s="83" t="s">
        <v>19</v>
      </c>
      <c r="D25" s="84"/>
      <c r="E25" s="89"/>
      <c r="F25" s="90"/>
      <c r="G25" s="87"/>
    </row>
    <row r="26" spans="1:9" ht="12.75">
      <c r="A26" s="59"/>
      <c r="B26" s="60">
        <v>3</v>
      </c>
      <c r="C26" s="70" t="s">
        <v>22</v>
      </c>
      <c r="D26" s="77"/>
      <c r="E26" s="75">
        <f>F26/$D$7</f>
        <v>1.5</v>
      </c>
      <c r="F26" s="66">
        <v>3000</v>
      </c>
      <c r="G26" s="65"/>
      <c r="I26" s="67"/>
    </row>
    <row r="27" spans="1:7" s="88" customFormat="1" ht="10.5" customHeight="1">
      <c r="A27" s="81"/>
      <c r="B27" s="82"/>
      <c r="C27" s="83" t="s">
        <v>57</v>
      </c>
      <c r="D27" s="84"/>
      <c r="E27" s="89"/>
      <c r="F27" s="90"/>
      <c r="G27" s="87"/>
    </row>
    <row r="28" spans="1:7" ht="12.75">
      <c r="A28" s="59"/>
      <c r="B28" s="60">
        <v>4</v>
      </c>
      <c r="C28" s="70" t="s">
        <v>23</v>
      </c>
      <c r="D28" s="77"/>
      <c r="E28" s="75">
        <f>F28/$D$7</f>
        <v>2.3</v>
      </c>
      <c r="F28" s="66">
        <v>4600</v>
      </c>
      <c r="G28" s="65"/>
    </row>
    <row r="29" spans="1:7" s="88" customFormat="1" ht="10.5" customHeight="1">
      <c r="A29" s="81"/>
      <c r="B29" s="82"/>
      <c r="C29" s="83" t="s">
        <v>63</v>
      </c>
      <c r="D29" s="84"/>
      <c r="E29" s="89"/>
      <c r="F29" s="90"/>
      <c r="G29" s="87"/>
    </row>
    <row r="30" spans="1:7" ht="12.75">
      <c r="A30" s="59"/>
      <c r="B30" s="60">
        <v>5</v>
      </c>
      <c r="C30" s="70" t="s">
        <v>46</v>
      </c>
      <c r="D30" s="77"/>
      <c r="E30" s="75">
        <f>F30/$D$7</f>
        <v>2</v>
      </c>
      <c r="F30" s="66">
        <v>4000</v>
      </c>
      <c r="G30" s="65" t="s">
        <v>9</v>
      </c>
    </row>
    <row r="31" spans="1:7" s="88" customFormat="1" ht="10.5" customHeight="1">
      <c r="A31" s="91"/>
      <c r="B31" s="92"/>
      <c r="C31" s="83" t="s">
        <v>47</v>
      </c>
      <c r="D31" s="84"/>
      <c r="E31" s="93"/>
      <c r="F31" s="94"/>
      <c r="G31" s="95"/>
    </row>
    <row r="32" spans="1:7" ht="12.75">
      <c r="A32" s="59"/>
      <c r="B32" s="60">
        <v>6</v>
      </c>
      <c r="C32" s="70" t="s">
        <v>30</v>
      </c>
      <c r="D32" s="77"/>
      <c r="E32" s="75">
        <f>F32/$D$7</f>
        <v>2</v>
      </c>
      <c r="F32" s="66">
        <v>4000</v>
      </c>
      <c r="G32" s="65"/>
    </row>
    <row r="33" spans="1:7" s="88" customFormat="1" ht="10.5" customHeight="1">
      <c r="A33" s="81"/>
      <c r="B33" s="82"/>
      <c r="C33" s="83"/>
      <c r="D33" s="84"/>
      <c r="E33" s="89"/>
      <c r="F33" s="90"/>
      <c r="G33" s="87"/>
    </row>
    <row r="34" spans="1:7" ht="12.75">
      <c r="A34" s="59"/>
      <c r="B34" s="60">
        <v>7</v>
      </c>
      <c r="C34" s="70" t="s">
        <v>31</v>
      </c>
      <c r="D34" s="77"/>
      <c r="E34" s="75">
        <f>F34/$D$7</f>
        <v>8.5</v>
      </c>
      <c r="F34" s="66">
        <v>17000</v>
      </c>
      <c r="G34" s="65" t="s">
        <v>9</v>
      </c>
    </row>
    <row r="35" spans="1:7" s="88" customFormat="1" ht="10.5" customHeight="1">
      <c r="A35" s="81"/>
      <c r="B35" s="82"/>
      <c r="C35" s="100" t="s">
        <v>68</v>
      </c>
      <c r="D35" s="84"/>
      <c r="E35" s="89"/>
      <c r="F35" s="90"/>
      <c r="G35" s="87"/>
    </row>
    <row r="36" spans="1:7" ht="12.75">
      <c r="A36" s="59"/>
      <c r="B36" s="60">
        <v>8</v>
      </c>
      <c r="C36" s="70" t="s">
        <v>33</v>
      </c>
      <c r="D36" s="77"/>
      <c r="E36" s="75">
        <f>F36/$D$7</f>
        <v>1.6</v>
      </c>
      <c r="F36" s="66">
        <v>3200</v>
      </c>
      <c r="G36" s="65" t="s">
        <v>9</v>
      </c>
    </row>
    <row r="37" spans="1:7" s="88" customFormat="1" ht="10.5" customHeight="1">
      <c r="A37" s="91"/>
      <c r="B37" s="92"/>
      <c r="C37" s="96" t="s">
        <v>66</v>
      </c>
      <c r="D37" s="84"/>
      <c r="E37" s="93"/>
      <c r="F37" s="94"/>
      <c r="G37" s="95"/>
    </row>
    <row r="38" spans="1:7" ht="12.75">
      <c r="A38" s="59"/>
      <c r="B38" s="60">
        <v>9</v>
      </c>
      <c r="C38" s="70" t="s">
        <v>34</v>
      </c>
      <c r="D38" s="77"/>
      <c r="E38" s="75">
        <f>F38/$D$7</f>
        <v>1</v>
      </c>
      <c r="F38" s="66">
        <v>2000</v>
      </c>
      <c r="G38" s="65" t="s">
        <v>9</v>
      </c>
    </row>
    <row r="39" spans="1:7" s="88" customFormat="1" ht="10.5" customHeight="1">
      <c r="A39" s="91"/>
      <c r="B39" s="92"/>
      <c r="C39" s="96" t="s">
        <v>66</v>
      </c>
      <c r="D39" s="84"/>
      <c r="E39" s="93"/>
      <c r="F39" s="94"/>
      <c r="G39" s="95"/>
    </row>
    <row r="40" spans="1:7" ht="12.75">
      <c r="A40" s="59"/>
      <c r="B40" s="60">
        <v>10</v>
      </c>
      <c r="C40" s="70" t="s">
        <v>35</v>
      </c>
      <c r="D40" s="77"/>
      <c r="E40" s="75">
        <f>F40/$D$7</f>
        <v>18</v>
      </c>
      <c r="F40" s="66">
        <v>36000</v>
      </c>
      <c r="G40" s="65"/>
    </row>
    <row r="41" spans="1:7" s="88" customFormat="1" ht="10.5" customHeight="1">
      <c r="A41" s="81"/>
      <c r="B41" s="82"/>
      <c r="C41" s="83" t="s">
        <v>36</v>
      </c>
      <c r="D41" s="84"/>
      <c r="E41" s="89"/>
      <c r="F41" s="90"/>
      <c r="G41" s="87"/>
    </row>
    <row r="42" spans="1:7" ht="12.75">
      <c r="A42" s="59"/>
      <c r="B42" s="60">
        <v>11</v>
      </c>
      <c r="C42" s="70" t="s">
        <v>37</v>
      </c>
      <c r="D42" s="77"/>
      <c r="E42" s="75">
        <f>F42/$D$7</f>
        <v>0.8</v>
      </c>
      <c r="F42" s="66">
        <v>1600</v>
      </c>
      <c r="G42" s="65" t="s">
        <v>9</v>
      </c>
    </row>
    <row r="43" spans="1:7" s="88" customFormat="1" ht="10.5" customHeight="1">
      <c r="A43" s="91"/>
      <c r="B43" s="92"/>
      <c r="C43" s="96" t="s">
        <v>66</v>
      </c>
      <c r="D43" s="84"/>
      <c r="E43" s="93"/>
      <c r="F43" s="94"/>
      <c r="G43" s="95"/>
    </row>
    <row r="44" spans="1:7" ht="12.75">
      <c r="A44" s="59"/>
      <c r="B44" s="60">
        <v>12</v>
      </c>
      <c r="C44" s="70" t="s">
        <v>38</v>
      </c>
      <c r="D44" s="77"/>
      <c r="E44" s="75">
        <f>F44/$D$7</f>
        <v>0.8</v>
      </c>
      <c r="F44" s="66">
        <v>1600</v>
      </c>
      <c r="G44" s="65" t="s">
        <v>9</v>
      </c>
    </row>
    <row r="45" spans="1:7" s="88" customFormat="1" ht="10.5" customHeight="1">
      <c r="A45" s="91"/>
      <c r="B45" s="92"/>
      <c r="C45" s="96" t="s">
        <v>66</v>
      </c>
      <c r="D45" s="84"/>
      <c r="E45" s="93"/>
      <c r="F45" s="94"/>
      <c r="G45" s="95"/>
    </row>
    <row r="46" spans="1:7" ht="12.75">
      <c r="A46" s="59"/>
      <c r="B46" s="60">
        <v>13</v>
      </c>
      <c r="C46" s="70" t="s">
        <v>39</v>
      </c>
      <c r="D46" s="77"/>
      <c r="E46" s="75">
        <f>F46/$D$7</f>
        <v>0.5</v>
      </c>
      <c r="F46" s="66">
        <v>1000</v>
      </c>
      <c r="G46" s="65" t="s">
        <v>9</v>
      </c>
    </row>
    <row r="47" spans="1:7" s="88" customFormat="1" ht="10.5" customHeight="1">
      <c r="A47" s="91"/>
      <c r="B47" s="92"/>
      <c r="C47" s="96" t="s">
        <v>66</v>
      </c>
      <c r="D47" s="84"/>
      <c r="E47" s="93"/>
      <c r="F47" s="94"/>
      <c r="G47" s="95"/>
    </row>
    <row r="48" spans="1:7" ht="12.75">
      <c r="A48" s="59"/>
      <c r="B48" s="60">
        <v>14</v>
      </c>
      <c r="C48" s="70" t="s">
        <v>40</v>
      </c>
      <c r="D48" s="77"/>
      <c r="E48" s="75">
        <f>F48/$D$7</f>
        <v>1</v>
      </c>
      <c r="F48" s="66">
        <v>2000</v>
      </c>
      <c r="G48" s="65" t="s">
        <v>9</v>
      </c>
    </row>
    <row r="49" spans="1:7" s="88" customFormat="1" ht="10.5" customHeight="1">
      <c r="A49" s="91"/>
      <c r="B49" s="92"/>
      <c r="C49" s="96" t="s">
        <v>66</v>
      </c>
      <c r="D49" s="84"/>
      <c r="E49" s="93"/>
      <c r="F49" s="94"/>
      <c r="G49" s="95"/>
    </row>
    <row r="50" spans="1:7" s="12" customFormat="1" ht="13.5">
      <c r="A50" s="42"/>
      <c r="B50" s="43" t="s">
        <v>13</v>
      </c>
      <c r="C50" s="42" t="s">
        <v>14</v>
      </c>
      <c r="D50" s="78"/>
      <c r="E50" s="76">
        <f>F50/$D$7</f>
        <v>465</v>
      </c>
      <c r="F50" s="41">
        <f>SUM(F22:F49)</f>
        <v>930000</v>
      </c>
      <c r="G50" s="45"/>
    </row>
    <row r="51" ht="12" customHeight="1"/>
    <row r="52" spans="1:11" s="5" customFormat="1" ht="27.75" customHeight="1">
      <c r="A52" s="104" t="s">
        <v>32</v>
      </c>
      <c r="B52" s="105"/>
      <c r="C52" s="105"/>
      <c r="D52" s="51"/>
      <c r="E52" s="47"/>
      <c r="F52" s="49">
        <f>F18-F50</f>
        <v>30000</v>
      </c>
      <c r="G52" s="79" t="s">
        <v>9</v>
      </c>
      <c r="I52" s="6"/>
      <c r="J52" s="6"/>
      <c r="K52" s="6"/>
    </row>
    <row r="53" spans="1:7" s="88" customFormat="1" ht="10.5" customHeight="1">
      <c r="A53" s="97"/>
      <c r="B53" s="106" t="s">
        <v>69</v>
      </c>
      <c r="C53" s="106"/>
      <c r="D53" s="106"/>
      <c r="E53" s="107"/>
      <c r="F53" s="98">
        <f>F52/F18</f>
        <v>0.03125</v>
      </c>
      <c r="G53" s="99"/>
    </row>
  </sheetData>
  <mergeCells count="16">
    <mergeCell ref="A52:C52"/>
    <mergeCell ref="B53:E53"/>
    <mergeCell ref="A8:G8"/>
    <mergeCell ref="E10:E11"/>
    <mergeCell ref="E20:E21"/>
    <mergeCell ref="D20:D21"/>
    <mergeCell ref="D10:D11"/>
    <mergeCell ref="F10:F11"/>
    <mergeCell ref="G10:G11"/>
    <mergeCell ref="A20:C20"/>
    <mergeCell ref="A10:C10"/>
    <mergeCell ref="A7:C7"/>
    <mergeCell ref="F20:F21"/>
    <mergeCell ref="G20:G21"/>
    <mergeCell ref="A21:B21"/>
    <mergeCell ref="A11:B11"/>
  </mergeCells>
  <printOptions/>
  <pageMargins left="0.2755905511811024" right="0.2755905511811024" top="0.3937007874015748" bottom="0.3937007874015748" header="0.5118110236220472" footer="0.5118110236220472"/>
  <pageSetup fitToHeight="1" fitToWidth="1" horizontalDpi="600" verticalDpi="600" orientation="portrait" paperSize="9" scale="9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workbookViewId="0" topLeftCell="A13">
      <selection activeCell="G4" sqref="G4"/>
    </sheetView>
  </sheetViews>
  <sheetFormatPr defaultColWidth="9.140625" defaultRowHeight="12.75"/>
  <cols>
    <col min="1" max="1" width="2.421875" style="1" customWidth="1"/>
    <col min="2" max="2" width="8.28125" style="15" customWidth="1"/>
    <col min="3" max="3" width="47.140625" style="1" customWidth="1"/>
    <col min="4" max="5" width="11.421875" style="9" customWidth="1"/>
    <col min="6" max="6" width="14.7109375" style="9" customWidth="1"/>
    <col min="7" max="7" width="13.00390625" style="17" customWidth="1"/>
    <col min="8" max="8" width="9.140625" style="1" customWidth="1"/>
    <col min="9" max="9" width="13.8515625" style="1" bestFit="1" customWidth="1"/>
    <col min="10" max="16384" width="9.140625" style="1" customWidth="1"/>
  </cols>
  <sheetData>
    <row r="1" spans="3:11" ht="35.25">
      <c r="C1" s="4" t="s">
        <v>70</v>
      </c>
      <c r="D1" s="7"/>
      <c r="E1" s="7"/>
      <c r="F1" s="7"/>
      <c r="G1" s="19"/>
      <c r="H1" s="4"/>
      <c r="I1" s="4"/>
      <c r="J1" s="4"/>
      <c r="K1" s="4"/>
    </row>
    <row r="2" spans="3:11" ht="7.5" customHeight="1">
      <c r="C2" s="2"/>
      <c r="D2" s="8"/>
      <c r="E2" s="8"/>
      <c r="F2" s="8"/>
      <c r="G2" s="18"/>
      <c r="H2" s="2"/>
      <c r="I2" s="2"/>
      <c r="J2" s="2"/>
      <c r="K2" s="2"/>
    </row>
    <row r="3" spans="3:11" ht="15" customHeight="1">
      <c r="C3" s="5" t="s">
        <v>0</v>
      </c>
      <c r="F3" s="10" t="s">
        <v>5</v>
      </c>
      <c r="G3" s="20" t="s">
        <v>62</v>
      </c>
      <c r="H3" s="5"/>
      <c r="I3" s="5"/>
      <c r="J3" s="5"/>
      <c r="K3" s="5"/>
    </row>
    <row r="4" spans="3:11" ht="15" customHeight="1">
      <c r="C4" s="2" t="s">
        <v>1</v>
      </c>
      <c r="F4" s="8" t="s">
        <v>6</v>
      </c>
      <c r="G4" s="21">
        <v>39502</v>
      </c>
      <c r="H4" s="2"/>
      <c r="I4" s="2"/>
      <c r="J4" s="2"/>
      <c r="K4" s="2"/>
    </row>
    <row r="5" spans="3:11" ht="15" customHeight="1">
      <c r="C5" s="2" t="s">
        <v>48</v>
      </c>
      <c r="F5" s="8"/>
      <c r="G5" s="18"/>
      <c r="H5" s="2"/>
      <c r="J5" s="2"/>
      <c r="K5" s="2"/>
    </row>
    <row r="6" spans="3:11" ht="7.5" customHeight="1">
      <c r="C6" s="2"/>
      <c r="D6" s="8"/>
      <c r="E6" s="8"/>
      <c r="F6" s="8"/>
      <c r="G6" s="18"/>
      <c r="H6" s="2"/>
      <c r="I6" s="3"/>
      <c r="J6" s="3"/>
      <c r="K6" s="3"/>
    </row>
    <row r="7" spans="1:11" ht="15" customHeight="1">
      <c r="A7" s="128" t="s">
        <v>52</v>
      </c>
      <c r="B7" s="128"/>
      <c r="C7" s="128"/>
      <c r="D7" s="13">
        <v>2000</v>
      </c>
      <c r="E7" s="56"/>
      <c r="G7" s="18"/>
      <c r="H7" s="2"/>
      <c r="I7" s="3"/>
      <c r="J7" s="3"/>
      <c r="K7" s="3"/>
    </row>
    <row r="8" spans="1:11" ht="15" customHeight="1">
      <c r="A8" s="129" t="s">
        <v>61</v>
      </c>
      <c r="B8" s="129"/>
      <c r="C8" s="129"/>
      <c r="D8" s="129"/>
      <c r="E8" s="129"/>
      <c r="F8" s="129"/>
      <c r="G8" s="129"/>
      <c r="H8" s="2"/>
      <c r="I8" s="3"/>
      <c r="J8" s="3"/>
      <c r="K8" s="3"/>
    </row>
    <row r="9" spans="3:11" ht="7.5" customHeight="1">
      <c r="C9" s="2"/>
      <c r="D9" s="8"/>
      <c r="E9" s="8"/>
      <c r="F9" s="8"/>
      <c r="G9" s="18"/>
      <c r="H9" s="2"/>
      <c r="I9" s="3"/>
      <c r="J9" s="3"/>
      <c r="K9" s="3"/>
    </row>
    <row r="10" spans="1:11" s="5" customFormat="1" ht="24.75" customHeight="1">
      <c r="A10" s="126" t="s">
        <v>7</v>
      </c>
      <c r="B10" s="127"/>
      <c r="C10" s="127"/>
      <c r="D10" s="113"/>
      <c r="E10" s="130" t="s">
        <v>4</v>
      </c>
      <c r="F10" s="108" t="s">
        <v>15</v>
      </c>
      <c r="G10" s="110" t="s">
        <v>8</v>
      </c>
      <c r="I10" s="6"/>
      <c r="J10" s="6"/>
      <c r="K10" s="6"/>
    </row>
    <row r="11" spans="1:7" s="5" customFormat="1" ht="12.75" customHeight="1">
      <c r="A11" s="124" t="s">
        <v>2</v>
      </c>
      <c r="B11" s="125"/>
      <c r="C11" s="69" t="s">
        <v>3</v>
      </c>
      <c r="D11" s="133"/>
      <c r="E11" s="131"/>
      <c r="F11" s="109"/>
      <c r="G11" s="111"/>
    </row>
    <row r="12" spans="1:7" ht="12.75">
      <c r="A12" s="26"/>
      <c r="B12" s="16">
        <v>1</v>
      </c>
      <c r="C12" s="50" t="s">
        <v>10</v>
      </c>
      <c r="D12" s="71"/>
      <c r="E12" s="24">
        <f>F12/$D$7</f>
        <v>400</v>
      </c>
      <c r="F12" s="30">
        <v>800000</v>
      </c>
      <c r="G12" s="28"/>
    </row>
    <row r="13" spans="1:7" s="88" customFormat="1" ht="10.5" customHeight="1">
      <c r="A13" s="81"/>
      <c r="B13" s="82"/>
      <c r="C13" s="83" t="s">
        <v>54</v>
      </c>
      <c r="D13" s="84"/>
      <c r="E13" s="85"/>
      <c r="F13" s="86"/>
      <c r="G13" s="87"/>
    </row>
    <row r="14" spans="1:7" ht="12.75">
      <c r="A14" s="59"/>
      <c r="B14" s="60">
        <v>2</v>
      </c>
      <c r="C14" s="70" t="s">
        <v>11</v>
      </c>
      <c r="D14" s="72"/>
      <c r="E14" s="63">
        <v>45</v>
      </c>
      <c r="F14" s="64">
        <f>E14*$D$7</f>
        <v>90000</v>
      </c>
      <c r="G14" s="65"/>
    </row>
    <row r="15" spans="1:7" s="88" customFormat="1" ht="10.5" customHeight="1">
      <c r="A15" s="81"/>
      <c r="B15" s="82"/>
      <c r="C15" s="83" t="s">
        <v>44</v>
      </c>
      <c r="D15" s="84"/>
      <c r="E15" s="85"/>
      <c r="F15" s="86"/>
      <c r="G15" s="87"/>
    </row>
    <row r="16" spans="1:7" s="12" customFormat="1" ht="13.5">
      <c r="A16" s="32"/>
      <c r="B16" s="33" t="s">
        <v>13</v>
      </c>
      <c r="C16" s="32" t="s">
        <v>14</v>
      </c>
      <c r="D16" s="73"/>
      <c r="E16" s="35">
        <f>F16/$D$7</f>
        <v>445</v>
      </c>
      <c r="F16" s="37">
        <f>SUM(F12:F15)</f>
        <v>890000</v>
      </c>
      <c r="G16" s="36"/>
    </row>
    <row r="17" ht="12" customHeight="1"/>
    <row r="18" spans="1:11" s="5" customFormat="1" ht="24.75" customHeight="1">
      <c r="A18" s="114" t="s">
        <v>16</v>
      </c>
      <c r="B18" s="115"/>
      <c r="C18" s="115"/>
      <c r="D18" s="123"/>
      <c r="E18" s="123" t="s">
        <v>4</v>
      </c>
      <c r="F18" s="116" t="s">
        <v>15</v>
      </c>
      <c r="G18" s="118" t="s">
        <v>8</v>
      </c>
      <c r="I18" s="6"/>
      <c r="J18" s="6"/>
      <c r="K18" s="6"/>
    </row>
    <row r="19" spans="1:7" s="5" customFormat="1" ht="12.75" customHeight="1">
      <c r="A19" s="120" t="s">
        <v>2</v>
      </c>
      <c r="B19" s="121"/>
      <c r="C19" s="74" t="s">
        <v>3</v>
      </c>
      <c r="D19" s="132"/>
      <c r="E19" s="132"/>
      <c r="F19" s="117"/>
      <c r="G19" s="119"/>
    </row>
    <row r="20" spans="1:7" ht="12.75">
      <c r="A20" s="26"/>
      <c r="B20" s="16">
        <v>1</v>
      </c>
      <c r="C20" s="50" t="s">
        <v>17</v>
      </c>
      <c r="D20" s="71"/>
      <c r="E20" s="14">
        <f>F20/$D$7</f>
        <v>400</v>
      </c>
      <c r="F20" s="40">
        <v>800000</v>
      </c>
      <c r="G20" s="28"/>
    </row>
    <row r="21" spans="1:7" s="88" customFormat="1" ht="10.5" customHeight="1">
      <c r="A21" s="81"/>
      <c r="B21" s="82"/>
      <c r="C21" s="83" t="s">
        <v>54</v>
      </c>
      <c r="D21" s="84"/>
      <c r="E21" s="89"/>
      <c r="F21" s="90"/>
      <c r="G21" s="87"/>
    </row>
    <row r="22" spans="1:7" ht="12.75">
      <c r="A22" s="59"/>
      <c r="B22" s="60">
        <v>2</v>
      </c>
      <c r="C22" s="70" t="s">
        <v>18</v>
      </c>
      <c r="D22" s="77"/>
      <c r="E22" s="75">
        <f>F22/$D$7</f>
        <v>10</v>
      </c>
      <c r="F22" s="66">
        <v>20000</v>
      </c>
      <c r="G22" s="65"/>
    </row>
    <row r="23" spans="1:7" s="88" customFormat="1" ht="10.5" customHeight="1">
      <c r="A23" s="81"/>
      <c r="B23" s="82"/>
      <c r="C23" s="83" t="s">
        <v>19</v>
      </c>
      <c r="D23" s="84"/>
      <c r="E23" s="89"/>
      <c r="F23" s="90"/>
      <c r="G23" s="87"/>
    </row>
    <row r="24" spans="1:9" ht="12.75">
      <c r="A24" s="59"/>
      <c r="B24" s="60">
        <v>3</v>
      </c>
      <c r="C24" s="70" t="s">
        <v>22</v>
      </c>
      <c r="D24" s="77"/>
      <c r="E24" s="75">
        <f>F24/$D$7</f>
        <v>1.5</v>
      </c>
      <c r="F24" s="66">
        <v>3000</v>
      </c>
      <c r="G24" s="65"/>
      <c r="I24" s="67"/>
    </row>
    <row r="25" spans="1:7" s="88" customFormat="1" ht="10.5" customHeight="1">
      <c r="A25" s="81"/>
      <c r="B25" s="82"/>
      <c r="C25" s="83" t="s">
        <v>57</v>
      </c>
      <c r="D25" s="84"/>
      <c r="E25" s="89"/>
      <c r="F25" s="90"/>
      <c r="G25" s="87"/>
    </row>
    <row r="26" spans="1:7" ht="12.75">
      <c r="A26" s="59"/>
      <c r="B26" s="60">
        <v>4</v>
      </c>
      <c r="C26" s="70" t="s">
        <v>23</v>
      </c>
      <c r="D26" s="77"/>
      <c r="E26" s="75">
        <f>F26/$D$7</f>
        <v>2.3</v>
      </c>
      <c r="F26" s="66">
        <v>4600</v>
      </c>
      <c r="G26" s="65"/>
    </row>
    <row r="27" spans="1:7" s="88" customFormat="1" ht="10.5" customHeight="1">
      <c r="A27" s="81"/>
      <c r="B27" s="82"/>
      <c r="C27" s="83" t="s">
        <v>63</v>
      </c>
      <c r="D27" s="84"/>
      <c r="E27" s="89"/>
      <c r="F27" s="90"/>
      <c r="G27" s="87"/>
    </row>
    <row r="28" spans="1:7" ht="12.75">
      <c r="A28" s="59"/>
      <c r="B28" s="60">
        <v>5</v>
      </c>
      <c r="C28" s="70" t="s">
        <v>46</v>
      </c>
      <c r="D28" s="77"/>
      <c r="E28" s="75">
        <f>F28/$D$7</f>
        <v>1.2</v>
      </c>
      <c r="F28" s="66">
        <v>2400</v>
      </c>
      <c r="G28" s="65"/>
    </row>
    <row r="29" spans="1:7" s="88" customFormat="1" ht="10.5" customHeight="1">
      <c r="A29" s="91"/>
      <c r="B29" s="92"/>
      <c r="C29" s="83" t="s">
        <v>47</v>
      </c>
      <c r="D29" s="84"/>
      <c r="E29" s="93"/>
      <c r="F29" s="94"/>
      <c r="G29" s="95"/>
    </row>
    <row r="30" spans="1:7" ht="12.75">
      <c r="A30" s="59"/>
      <c r="B30" s="60">
        <v>6</v>
      </c>
      <c r="C30" s="70" t="s">
        <v>30</v>
      </c>
      <c r="D30" s="77"/>
      <c r="E30" s="75">
        <f>F30/$D$7</f>
        <v>2</v>
      </c>
      <c r="F30" s="66">
        <v>4000</v>
      </c>
      <c r="G30" s="65"/>
    </row>
    <row r="31" spans="1:7" s="88" customFormat="1" ht="10.5" customHeight="1">
      <c r="A31" s="81"/>
      <c r="B31" s="82"/>
      <c r="C31" s="83"/>
      <c r="D31" s="84"/>
      <c r="E31" s="89"/>
      <c r="F31" s="90"/>
      <c r="G31" s="87"/>
    </row>
    <row r="32" spans="1:7" ht="12.75">
      <c r="A32" s="59"/>
      <c r="B32" s="60">
        <v>7</v>
      </c>
      <c r="C32" s="70" t="s">
        <v>31</v>
      </c>
      <c r="D32" s="77"/>
      <c r="E32" s="75">
        <f>F32/$D$7</f>
        <v>6</v>
      </c>
      <c r="F32" s="66">
        <v>12000</v>
      </c>
      <c r="G32" s="65"/>
    </row>
    <row r="33" spans="1:7" s="88" customFormat="1" ht="10.5" customHeight="1">
      <c r="A33" s="81"/>
      <c r="B33" s="82"/>
      <c r="C33" s="83" t="s">
        <v>67</v>
      </c>
      <c r="D33" s="84"/>
      <c r="E33" s="89"/>
      <c r="F33" s="90"/>
      <c r="G33" s="87"/>
    </row>
    <row r="34" spans="1:7" ht="12.75">
      <c r="A34" s="59"/>
      <c r="B34" s="60">
        <v>8</v>
      </c>
      <c r="C34" s="70" t="s">
        <v>33</v>
      </c>
      <c r="D34" s="77"/>
      <c r="E34" s="75">
        <f>F34/$D$7</f>
        <v>1.4</v>
      </c>
      <c r="F34" s="66">
        <v>2800</v>
      </c>
      <c r="G34" s="65"/>
    </row>
    <row r="35" spans="1:7" s="88" customFormat="1" ht="10.5" customHeight="1">
      <c r="A35" s="91"/>
      <c r="B35" s="92"/>
      <c r="C35" s="96" t="s">
        <v>66</v>
      </c>
      <c r="D35" s="84"/>
      <c r="E35" s="93"/>
      <c r="F35" s="94"/>
      <c r="G35" s="95"/>
    </row>
    <row r="36" spans="1:7" ht="12.75">
      <c r="A36" s="59"/>
      <c r="B36" s="60">
        <v>9</v>
      </c>
      <c r="C36" s="70" t="s">
        <v>34</v>
      </c>
      <c r="D36" s="77"/>
      <c r="E36" s="75">
        <f>F36/$D$7</f>
        <v>0.5</v>
      </c>
      <c r="F36" s="66">
        <v>1000</v>
      </c>
      <c r="G36" s="65"/>
    </row>
    <row r="37" spans="1:7" s="88" customFormat="1" ht="10.5" customHeight="1">
      <c r="A37" s="91"/>
      <c r="B37" s="92"/>
      <c r="C37" s="96" t="s">
        <v>66</v>
      </c>
      <c r="D37" s="84"/>
      <c r="E37" s="93"/>
      <c r="F37" s="94"/>
      <c r="G37" s="95"/>
    </row>
    <row r="38" spans="1:7" ht="12.75">
      <c r="A38" s="59"/>
      <c r="B38" s="60">
        <v>10</v>
      </c>
      <c r="C38" s="70" t="s">
        <v>35</v>
      </c>
      <c r="D38" s="77"/>
      <c r="E38" s="75">
        <f>F38/$D$7</f>
        <v>18</v>
      </c>
      <c r="F38" s="66">
        <v>36000</v>
      </c>
      <c r="G38" s="65"/>
    </row>
    <row r="39" spans="1:7" s="88" customFormat="1" ht="10.5" customHeight="1">
      <c r="A39" s="81"/>
      <c r="B39" s="82"/>
      <c r="C39" s="83" t="s">
        <v>36</v>
      </c>
      <c r="D39" s="84"/>
      <c r="E39" s="89"/>
      <c r="F39" s="90"/>
      <c r="G39" s="87"/>
    </row>
    <row r="40" spans="1:7" ht="12.75">
      <c r="A40" s="59"/>
      <c r="B40" s="60">
        <v>11</v>
      </c>
      <c r="C40" s="70" t="s">
        <v>37</v>
      </c>
      <c r="D40" s="77"/>
      <c r="E40" s="75">
        <f>F40/$D$7</f>
        <v>0.5</v>
      </c>
      <c r="F40" s="66">
        <v>1000</v>
      </c>
      <c r="G40" s="65"/>
    </row>
    <row r="41" spans="1:7" s="88" customFormat="1" ht="10.5" customHeight="1">
      <c r="A41" s="91"/>
      <c r="B41" s="92"/>
      <c r="C41" s="96" t="s">
        <v>66</v>
      </c>
      <c r="D41" s="84"/>
      <c r="E41" s="93"/>
      <c r="F41" s="94"/>
      <c r="G41" s="95"/>
    </row>
    <row r="42" spans="1:7" ht="12.75">
      <c r="A42" s="59"/>
      <c r="B42" s="60">
        <v>12</v>
      </c>
      <c r="C42" s="70" t="s">
        <v>38</v>
      </c>
      <c r="D42" s="77"/>
      <c r="E42" s="75">
        <f>F42/$D$7</f>
        <v>0.5</v>
      </c>
      <c r="F42" s="66">
        <v>1000</v>
      </c>
      <c r="G42" s="65"/>
    </row>
    <row r="43" spans="1:7" s="88" customFormat="1" ht="10.5" customHeight="1">
      <c r="A43" s="91"/>
      <c r="B43" s="92"/>
      <c r="C43" s="96" t="s">
        <v>66</v>
      </c>
      <c r="D43" s="84"/>
      <c r="E43" s="93"/>
      <c r="F43" s="94"/>
      <c r="G43" s="95"/>
    </row>
    <row r="44" spans="1:7" ht="12.75">
      <c r="A44" s="59"/>
      <c r="B44" s="60">
        <v>13</v>
      </c>
      <c r="C44" s="70" t="s">
        <v>39</v>
      </c>
      <c r="D44" s="77"/>
      <c r="E44" s="75">
        <f>F44/$D$7</f>
        <v>0.3</v>
      </c>
      <c r="F44" s="66">
        <v>600</v>
      </c>
      <c r="G44" s="65"/>
    </row>
    <row r="45" spans="1:7" s="88" customFormat="1" ht="10.5" customHeight="1">
      <c r="A45" s="91"/>
      <c r="B45" s="92"/>
      <c r="C45" s="96" t="s">
        <v>66</v>
      </c>
      <c r="D45" s="84"/>
      <c r="E45" s="93"/>
      <c r="F45" s="94"/>
      <c r="G45" s="95"/>
    </row>
    <row r="46" spans="1:7" ht="12.75">
      <c r="A46" s="59"/>
      <c r="B46" s="60">
        <v>14</v>
      </c>
      <c r="C46" s="70" t="s">
        <v>40</v>
      </c>
      <c r="D46" s="77"/>
      <c r="E46" s="75">
        <f>F46/$D$7</f>
        <v>0.8</v>
      </c>
      <c r="F46" s="66">
        <v>1600</v>
      </c>
      <c r="G46" s="65"/>
    </row>
    <row r="47" spans="1:7" s="88" customFormat="1" ht="10.5" customHeight="1">
      <c r="A47" s="91"/>
      <c r="B47" s="92"/>
      <c r="C47" s="96" t="s">
        <v>66</v>
      </c>
      <c r="D47" s="84"/>
      <c r="E47" s="93"/>
      <c r="F47" s="94"/>
      <c r="G47" s="95"/>
    </row>
    <row r="48" spans="1:7" s="12" customFormat="1" ht="13.5">
      <c r="A48" s="42"/>
      <c r="B48" s="43" t="s">
        <v>13</v>
      </c>
      <c r="C48" s="42" t="s">
        <v>14</v>
      </c>
      <c r="D48" s="78"/>
      <c r="E48" s="76">
        <f>F48/$D$7</f>
        <v>445</v>
      </c>
      <c r="F48" s="41">
        <f>SUM(F20:F47)</f>
        <v>890000</v>
      </c>
      <c r="G48" s="45"/>
    </row>
    <row r="49" ht="12" customHeight="1"/>
    <row r="50" spans="1:11" s="5" customFormat="1" ht="27.75" customHeight="1">
      <c r="A50" s="104" t="s">
        <v>32</v>
      </c>
      <c r="B50" s="105"/>
      <c r="C50" s="105"/>
      <c r="D50" s="51"/>
      <c r="E50" s="47"/>
      <c r="F50" s="49">
        <f>F16-F48</f>
        <v>0</v>
      </c>
      <c r="G50" s="79"/>
      <c r="I50" s="6"/>
      <c r="J50" s="6"/>
      <c r="K50" s="6"/>
    </row>
    <row r="51" spans="1:7" s="88" customFormat="1" ht="10.5" customHeight="1">
      <c r="A51" s="97"/>
      <c r="B51" s="106" t="s">
        <v>69</v>
      </c>
      <c r="C51" s="106"/>
      <c r="D51" s="106"/>
      <c r="E51" s="107"/>
      <c r="F51" s="98">
        <f>F50/F16</f>
        <v>0</v>
      </c>
      <c r="G51" s="99"/>
    </row>
  </sheetData>
  <mergeCells count="16">
    <mergeCell ref="A10:C10"/>
    <mergeCell ref="A7:C7"/>
    <mergeCell ref="F18:F19"/>
    <mergeCell ref="G18:G19"/>
    <mergeCell ref="A19:B19"/>
    <mergeCell ref="A11:B11"/>
    <mergeCell ref="A50:C50"/>
    <mergeCell ref="B51:E51"/>
    <mergeCell ref="A8:G8"/>
    <mergeCell ref="E10:E11"/>
    <mergeCell ref="E18:E19"/>
    <mergeCell ref="D18:D19"/>
    <mergeCell ref="D10:D11"/>
    <mergeCell ref="F10:F11"/>
    <mergeCell ref="G10:G11"/>
    <mergeCell ref="A18:C18"/>
  </mergeCells>
  <printOptions/>
  <pageMargins left="0.2755905511811024" right="0.2755905511811024" top="0.3937007874015748" bottom="0.3937007874015748" header="0.5118110236220472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Junák - svaz skautů a skautek ČR, Liberecký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Libereckého kraje na rok 2008</dc:title>
  <dc:subject>návrh 2008-07-01</dc:subject>
  <dc:creator>Ondřej Peřina - Jerry</dc:creator>
  <cp:keywords/>
  <dc:description/>
  <cp:lastModifiedBy>Jenda</cp:lastModifiedBy>
  <cp:lastPrinted>2008-08-29T18:07:40Z</cp:lastPrinted>
  <dcterms:created xsi:type="dcterms:W3CDTF">2008-07-01T11:05:24Z</dcterms:created>
  <dcterms:modified xsi:type="dcterms:W3CDTF">2008-10-03T06:35:39Z</dcterms:modified>
  <cp:category/>
  <cp:version/>
  <cp:contentType/>
  <cp:contentStatus/>
</cp:coreProperties>
</file>