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lukas.maly\Downloads\"/>
    </mc:Choice>
  </mc:AlternateContent>
  <xr:revisionPtr revIDLastSave="0" documentId="13_ncr:1_{FB2826B7-C1D2-44B7-B525-FA8E13F05A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stovní příkaz - výpočet" sheetId="1" r:id="rId1"/>
    <sheet name="Číselníky a pravid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43" i="1" l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4" i="1"/>
  <c r="AK23" i="1"/>
  <c r="AK22" i="1"/>
  <c r="AL17" i="1"/>
  <c r="Z17" i="1"/>
  <c r="W17" i="1"/>
  <c r="U17" i="1"/>
  <c r="M17" i="1"/>
  <c r="J17" i="1"/>
  <c r="AI17" i="1" s="1"/>
  <c r="C17" i="1"/>
  <c r="AG16" i="1"/>
  <c r="Z16" i="1"/>
  <c r="U16" i="1"/>
  <c r="L16" i="1"/>
  <c r="C16" i="1"/>
  <c r="AE15" i="1"/>
  <c r="C15" i="1"/>
  <c r="AE14" i="1"/>
  <c r="AH46" i="1" l="1"/>
  <c r="AH47" i="1" s="1"/>
</calcChain>
</file>

<file path=xl/sharedStrings.xml><?xml version="1.0" encoding="utf-8"?>
<sst xmlns="http://schemas.openxmlformats.org/spreadsheetml/2006/main" count="102" uniqueCount="73">
  <si>
    <t>CESTOVNÍ PŘÍKAZ</t>
  </si>
  <si>
    <t>jméno a příjmení:</t>
  </si>
  <si>
    <t>bydliště:</t>
  </si>
  <si>
    <t>Junák - český skaut, Liberecký kraj, z. s.</t>
  </si>
  <si>
    <t>Zemědělská 302/17, 46008 Liberec 8</t>
  </si>
  <si>
    <t>telefon / mobil:</t>
  </si>
  <si>
    <t>IČ: 709 00 973</t>
  </si>
  <si>
    <t>ev. číslo: 510</t>
  </si>
  <si>
    <t>e-mail:</t>
  </si>
  <si>
    <t>bankovní účet:</t>
  </si>
  <si>
    <t>Účel cesty</t>
  </si>
  <si>
    <t>Místo konání</t>
  </si>
  <si>
    <r>
      <rPr>
        <b/>
        <sz val="10"/>
        <color rgb="FFFFFFFF"/>
        <rFont val="Calibri"/>
      </rPr>
      <t>Začátek cesty</t>
    </r>
    <r>
      <rPr>
        <sz val="10"/>
        <color rgb="FFFFFFFF"/>
        <rFont val="Calibri"/>
      </rPr>
      <t xml:space="preserve"> (datum a místo)</t>
    </r>
  </si>
  <si>
    <r>
      <rPr>
        <b/>
        <sz val="10"/>
        <color rgb="FFFFFFFF"/>
        <rFont val="Calibri"/>
      </rPr>
      <t>Konec cesty</t>
    </r>
    <r>
      <rPr>
        <sz val="10"/>
        <color rgb="FFFFFFFF"/>
        <rFont val="Calibri"/>
      </rPr>
      <t xml:space="preserve"> (datum a místo)</t>
    </r>
  </si>
  <si>
    <t>Údaje o spolucestujících a dopravním prostředku</t>
  </si>
  <si>
    <t>Spolucestující:</t>
  </si>
  <si>
    <t>Typ převažujícího dopravního prostředku:</t>
  </si>
  <si>
    <t>osobní automobil</t>
  </si>
  <si>
    <t>ne</t>
  </si>
  <si>
    <t>Natural 95</t>
  </si>
  <si>
    <t>dle vyhlášky</t>
  </si>
  <si>
    <t>Položky cestovního příkazu (jednotlivé cesty)</t>
  </si>
  <si>
    <t>Položka</t>
  </si>
  <si>
    <t>Od</t>
  </si>
  <si>
    <t>Do</t>
  </si>
  <si>
    <t>Odkud</t>
  </si>
  <si>
    <t>Kam</t>
  </si>
  <si>
    <t>Doprava</t>
  </si>
  <si>
    <t>Km</t>
  </si>
  <si>
    <t>Částka</t>
  </si>
  <si>
    <t>Cestovné</t>
  </si>
  <si>
    <t>?ěéž+žýšá:</t>
  </si>
  <si>
    <t>Ostatní výdaje (viz přiložené doklady):</t>
  </si>
  <si>
    <t>Celkem za cestovní příkaz</t>
  </si>
  <si>
    <t>Celkem k proplacení (zaokrouhleno)</t>
  </si>
  <si>
    <t>K vyúčtování připojuji celkem</t>
  </si>
  <si>
    <t>dokladů.</t>
  </si>
  <si>
    <t>Potvrzení cesty a jejího vyúčtování</t>
  </si>
  <si>
    <t>Účtovatel cesty potvrzuje, že všechny údaje uvedl úplně a správně. Oprávněný činovník souhlasí s cestou a vyúčtování potvrzuje.</t>
  </si>
  <si>
    <r>
      <rPr>
        <sz val="8"/>
        <color theme="1"/>
        <rFont val="Calibri"/>
      </rPr>
      <t xml:space="preserve">datum a podpis účtovatele </t>
    </r>
    <r>
      <rPr>
        <i/>
        <sz val="8"/>
        <color theme="1"/>
        <rFont val="Calibri"/>
      </rPr>
      <t>(osoby vykonávající cestu)</t>
    </r>
  </si>
  <si>
    <r>
      <rPr>
        <sz val="8"/>
        <color theme="1"/>
        <rFont val="Calibri"/>
      </rPr>
      <t xml:space="preserve">datum a podpis oprávněného činovníka </t>
    </r>
    <r>
      <rPr>
        <i/>
        <sz val="8"/>
        <color theme="1"/>
        <rFont val="Calibri"/>
      </rPr>
      <t>(vedoucí, hospodář apod.)</t>
    </r>
  </si>
  <si>
    <t>Typ dopravního prostředku</t>
  </si>
  <si>
    <t>částka za opotřební vozidla</t>
  </si>
  <si>
    <t>podrobné označení</t>
  </si>
  <si>
    <t>zkratka</t>
  </si>
  <si>
    <t xml:space="preserve">jízda s vlekem: </t>
  </si>
  <si>
    <t>ano</t>
  </si>
  <si>
    <t>auto</t>
  </si>
  <si>
    <t>částka Kč:</t>
  </si>
  <si>
    <t>hromadná doprava - vlak</t>
  </si>
  <si>
    <t>vlak</t>
  </si>
  <si>
    <t>hromadná doprava - autobus</t>
  </si>
  <si>
    <t>bus</t>
  </si>
  <si>
    <t>hromadná doprava - mhd</t>
  </si>
  <si>
    <t>mhd</t>
  </si>
  <si>
    <t>Typ paliva</t>
  </si>
  <si>
    <t>Jednotky</t>
  </si>
  <si>
    <t>Doložení ceny paliva</t>
  </si>
  <si>
    <t>Kč / litr</t>
  </si>
  <si>
    <t>litru / 100 km</t>
  </si>
  <si>
    <t>dle dokladu</t>
  </si>
  <si>
    <t>Nafta</t>
  </si>
  <si>
    <t>Elektřina</t>
  </si>
  <si>
    <t>Kč / kWh</t>
  </si>
  <si>
    <t>kWh / 100 km</t>
  </si>
  <si>
    <t>Ceny paliva dle vyhlášky MPSV</t>
  </si>
  <si>
    <t>od 1.1.2022</t>
  </si>
  <si>
    <t>od 12.3.2022</t>
  </si>
  <si>
    <t>od 14.5.2022</t>
  </si>
  <si>
    <t>od 1. 7. 2023</t>
  </si>
  <si>
    <t>od 1. 1. 2024</t>
  </si>
  <si>
    <t>Částka náhrady za opotřebení (rozhodnutí KRJ):</t>
  </si>
  <si>
    <t>KRJ schvaluje pro proplácení cestovních náhrad v rámci akcí a projektů kraje náhradu za opotřebení vozidla ve výši 2,-Kč pro osobní automobil, 3,-Kč v případě použití osobního automobilu s vlekem a ve výjimečných případech může předseda KRJ schválit i další navýšení náhrady až do výše dané Směrnicí k proplácení cestovních náhrad.
Proplácení cestovních náhrad se těmito pravidly, v souladu s možností daných směrnicí, řídí už od 1. ledna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</si>
</sst>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+\4\20,000,000,000"/>
    <numFmt numFmtId="165" formatCode="d\.m\.yyyy"/>
    <numFmt numFmtId="166" formatCode="#,##0.00\ [$Kč-405]"/>
    <numFmt numFmtId="167" formatCode="dd/mm/yy"/>
    <numFmt numFmtId="168" formatCode="0.0"/>
  </numFmts>
  <fonts count="21" x14ac:knownFonts="1">
    <font>
      <sz val="10"/>
      <color rgb="FF000000"/>
      <name val="Calibri"/>
      <scheme val="minor"/>
    </font>
    <font>
      <b/>
      <sz val="10"/>
      <color theme="1"/>
      <name val="Calibri"/>
    </font>
    <font>
      <b/>
      <sz val="18"/>
      <color theme="1"/>
      <name val="Arial"/>
    </font>
    <font>
      <b/>
      <sz val="24"/>
      <color theme="1"/>
      <name val="Calibri"/>
    </font>
    <font>
      <sz val="10"/>
      <color theme="1"/>
      <name val="Calibri"/>
      <scheme val="minor"/>
    </font>
    <font>
      <sz val="10"/>
      <color theme="1"/>
      <name val="Calibri"/>
    </font>
    <font>
      <b/>
      <sz val="10"/>
      <color rgb="FFFFFFFF"/>
      <name val="Calibri"/>
    </font>
    <font>
      <sz val="10"/>
      <name val="Calibri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3"/>
      <color rgb="FFFFFFFF"/>
      <name val="Calibri"/>
    </font>
    <font>
      <sz val="13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0"/>
      <color theme="1"/>
      <name val="Calibri"/>
      <scheme val="minor"/>
    </font>
    <font>
      <i/>
      <sz val="13"/>
      <color theme="1"/>
      <name val="Calibri"/>
    </font>
    <font>
      <sz val="8"/>
      <color theme="1"/>
      <name val="Calibri"/>
    </font>
    <font>
      <b/>
      <sz val="11"/>
      <color theme="1"/>
      <name val="Calibri"/>
      <scheme val="minor"/>
    </font>
    <font>
      <i/>
      <sz val="10"/>
      <color theme="1"/>
      <name val="Calibri"/>
      <scheme val="minor"/>
    </font>
    <font>
      <sz val="10"/>
      <color rgb="FFFFFFFF"/>
      <name val="Calibri"/>
    </font>
    <font>
      <i/>
      <sz val="8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rgb="FFFFFF00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5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67" fontId="8" fillId="0" borderId="11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167" fontId="13" fillId="0" borderId="0" xfId="0" applyNumberFormat="1" applyFont="1" applyAlignment="1">
      <alignment vertical="center"/>
    </xf>
    <xf numFmtId="20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68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7" fillId="0" borderId="0" xfId="0" applyFont="1"/>
    <xf numFmtId="0" fontId="9" fillId="0" borderId="0" xfId="0" applyFont="1"/>
    <xf numFmtId="0" fontId="4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1" fillId="2" borderId="9" xfId="0" applyFont="1" applyFill="1" applyBorder="1" applyAlignment="1">
      <alignment horizontal="left" vertical="center"/>
    </xf>
    <xf numFmtId="0" fontId="7" fillId="0" borderId="7" xfId="0" applyFont="1" applyBorder="1"/>
    <xf numFmtId="165" fontId="1" fillId="2" borderId="9" xfId="0" applyNumberFormat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7" fillId="0" borderId="8" xfId="0" applyFont="1" applyBorder="1"/>
    <xf numFmtId="0" fontId="7" fillId="0" borderId="10" xfId="0" applyFont="1" applyBorder="1"/>
    <xf numFmtId="0" fontId="6" fillId="3" borderId="1" xfId="0" applyFont="1" applyFill="1" applyBorder="1" applyAlignment="1">
      <alignment horizontal="left" vertical="center"/>
    </xf>
    <xf numFmtId="0" fontId="7" fillId="0" borderId="2" xfId="0" applyFont="1" applyBorder="1"/>
    <xf numFmtId="0" fontId="7" fillId="0" borderId="5" xfId="0" applyFont="1" applyBorder="1"/>
    <xf numFmtId="0" fontId="4" fillId="0" borderId="11" xfId="0" applyFont="1" applyBorder="1" applyAlignment="1">
      <alignment vertical="center"/>
    </xf>
    <xf numFmtId="0" fontId="0" fillId="0" borderId="0" xfId="0"/>
    <xf numFmtId="0" fontId="7" fillId="0" borderId="12" xfId="0" applyFont="1" applyBorder="1"/>
    <xf numFmtId="0" fontId="5" fillId="2" borderId="0" xfId="0" applyFont="1" applyFill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2" fontId="9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vertical="center"/>
    </xf>
    <xf numFmtId="2" fontId="1" fillId="0" borderId="9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7" fillId="0" borderId="14" xfId="0" applyFont="1" applyBorder="1"/>
    <xf numFmtId="0" fontId="7" fillId="0" borderId="15" xfId="0" applyFont="1" applyBorder="1"/>
    <xf numFmtId="0" fontId="12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166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164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5" fillId="2" borderId="0" xfId="0" quotePrefix="1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0" fontId="7" fillId="0" borderId="3" xfId="0" applyFont="1" applyBorder="1"/>
    <xf numFmtId="0" fontId="6" fillId="3" borderId="4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6" fillId="0" borderId="19" xfId="0" applyFont="1" applyBorder="1" applyAlignment="1">
      <alignment horizontal="center" vertical="center"/>
    </xf>
    <xf numFmtId="0" fontId="7" fillId="0" borderId="19" xfId="0" applyFont="1" applyBorder="1"/>
    <xf numFmtId="0" fontId="8" fillId="0" borderId="13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7" fillId="0" borderId="17" xfId="0" applyFont="1" applyBorder="1"/>
    <xf numFmtId="166" fontId="14" fillId="0" borderId="17" xfId="0" applyNumberFormat="1" applyFont="1" applyBorder="1" applyAlignment="1">
      <alignment horizontal="center" vertical="center"/>
    </xf>
    <xf numFmtId="0" fontId="7" fillId="0" borderId="18" xfId="0" applyFont="1" applyBorder="1"/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5" fillId="0" borderId="9" xfId="0" applyFont="1" applyBorder="1" applyAlignment="1">
      <alignment vertical="center"/>
    </xf>
    <xf numFmtId="166" fontId="5" fillId="2" borderId="9" xfId="0" applyNumberFormat="1" applyFont="1" applyFill="1" applyBorder="1" applyAlignment="1">
      <alignment vertical="center"/>
    </xf>
    <xf numFmtId="167" fontId="8" fillId="0" borderId="11" xfId="0" applyNumberFormat="1" applyFont="1" applyBorder="1" applyAlignment="1">
      <alignment vertical="center"/>
    </xf>
    <xf numFmtId="166" fontId="8" fillId="0" borderId="0" xfId="0" applyNumberFormat="1" applyFont="1" applyAlignment="1">
      <alignment horizontal="center" vertical="center"/>
    </xf>
    <xf numFmtId="0" fontId="9" fillId="0" borderId="0" xfId="0" applyFont="1"/>
    <xf numFmtId="166" fontId="4" fillId="0" borderId="0" xfId="0" applyNumberFormat="1" applyFont="1" applyAlignment="1">
      <alignment horizontal="center"/>
    </xf>
    <xf numFmtId="0" fontId="9" fillId="4" borderId="0" xfId="0" applyFont="1" applyFill="1"/>
    <xf numFmtId="0" fontId="18" fillId="4" borderId="0" xfId="0" applyFont="1" applyFill="1" applyAlignment="1">
      <alignment wrapText="1"/>
    </xf>
  </cellXfs>
  <cellStyles count="1">
    <cellStyle name="Normální" xfId="0" builtinId="0"/>
  </cellStyles>
  <dxfs count="10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52400" cy="190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8"/>
  <sheetViews>
    <sheetView showGridLines="0" tabSelected="1" workbookViewId="0">
      <selection activeCell="W24" sqref="W24:AD24"/>
    </sheetView>
  </sheetViews>
  <sheetFormatPr defaultColWidth="14.42578125" defaultRowHeight="15" customHeight="1" x14ac:dyDescent="0.2"/>
  <cols>
    <col min="1" max="1" width="0.7109375" customWidth="1"/>
    <col min="2" max="2" width="2.28515625" customWidth="1"/>
    <col min="3" max="40" width="2.5703125" customWidth="1"/>
    <col min="41" max="41" width="2.7109375" customWidth="1"/>
    <col min="42" max="42" width="0.7109375" customWidth="1"/>
  </cols>
  <sheetData>
    <row r="1" spans="1:42" ht="15" customHeight="1" x14ac:dyDescent="0.2">
      <c r="A1" s="1"/>
      <c r="B1" s="7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75"/>
      <c r="P1" s="44"/>
      <c r="Q1" s="44"/>
      <c r="R1" s="44"/>
      <c r="S1" s="44"/>
      <c r="T1" s="44"/>
      <c r="U1" s="44"/>
      <c r="V1" s="44"/>
      <c r="W1" s="76" t="s">
        <v>1</v>
      </c>
      <c r="X1" s="44"/>
      <c r="Y1" s="44"/>
      <c r="Z1" s="44"/>
      <c r="AA1" s="44"/>
      <c r="AB1" s="44"/>
      <c r="AC1" s="77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2"/>
    </row>
    <row r="2" spans="1:42" ht="15" customHeight="1" x14ac:dyDescent="0.2">
      <c r="A2" s="1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8" t="s">
        <v>2</v>
      </c>
      <c r="X2" s="44"/>
      <c r="Y2" s="44"/>
      <c r="Z2" s="44"/>
      <c r="AA2" s="44"/>
      <c r="AB2" s="44"/>
      <c r="AC2" s="46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2"/>
    </row>
    <row r="3" spans="1:42" ht="15" customHeight="1" x14ac:dyDescent="0.2">
      <c r="A3" s="3"/>
      <c r="B3" s="73" t="s">
        <v>3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8"/>
      <c r="X3" s="44"/>
      <c r="Y3" s="44"/>
      <c r="Z3" s="44"/>
      <c r="AA3" s="44"/>
      <c r="AB3" s="44"/>
      <c r="AC3" s="46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2"/>
    </row>
    <row r="4" spans="1:42" ht="15" customHeight="1" x14ac:dyDescent="0.2">
      <c r="A4" s="3"/>
      <c r="B4" s="48" t="s">
        <v>4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8" t="s">
        <v>5</v>
      </c>
      <c r="X4" s="44"/>
      <c r="Y4" s="44"/>
      <c r="Z4" s="44"/>
      <c r="AA4" s="44"/>
      <c r="AB4" s="44"/>
      <c r="AC4" s="78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2"/>
    </row>
    <row r="5" spans="1:42" ht="15" customHeight="1" x14ac:dyDescent="0.2">
      <c r="A5" s="3"/>
      <c r="B5" s="48" t="s">
        <v>6</v>
      </c>
      <c r="C5" s="44"/>
      <c r="D5" s="44"/>
      <c r="E5" s="44"/>
      <c r="F5" s="44"/>
      <c r="G5" s="44"/>
      <c r="H5" s="48" t="s">
        <v>7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8" t="s">
        <v>8</v>
      </c>
      <c r="X5" s="44"/>
      <c r="Y5" s="44"/>
      <c r="Z5" s="44"/>
      <c r="AA5" s="44"/>
      <c r="AB5" s="44"/>
      <c r="AC5" s="72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3"/>
    </row>
    <row r="6" spans="1:42" ht="15" customHeight="1" x14ac:dyDescent="0.2">
      <c r="A6" s="3"/>
      <c r="B6" s="48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73" t="s">
        <v>9</v>
      </c>
      <c r="X6" s="44"/>
      <c r="Y6" s="44"/>
      <c r="Z6" s="44"/>
      <c r="AA6" s="44"/>
      <c r="AB6" s="44"/>
      <c r="AC6" s="79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3"/>
    </row>
    <row r="7" spans="1:42" ht="6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18" customHeight="1" x14ac:dyDescent="0.2">
      <c r="A8" s="4"/>
      <c r="B8" s="40" t="s">
        <v>10</v>
      </c>
      <c r="C8" s="41"/>
      <c r="D8" s="41"/>
      <c r="E8" s="41"/>
      <c r="F8" s="41"/>
      <c r="G8" s="41"/>
      <c r="H8" s="41"/>
      <c r="I8" s="41"/>
      <c r="J8" s="41"/>
      <c r="K8" s="80"/>
      <c r="L8" s="81" t="s">
        <v>11</v>
      </c>
      <c r="M8" s="41"/>
      <c r="N8" s="41"/>
      <c r="O8" s="41"/>
      <c r="P8" s="41"/>
      <c r="Q8" s="41"/>
      <c r="R8" s="41"/>
      <c r="S8" s="41"/>
      <c r="T8" s="81" t="s">
        <v>12</v>
      </c>
      <c r="U8" s="41"/>
      <c r="V8" s="41"/>
      <c r="W8" s="41"/>
      <c r="X8" s="41"/>
      <c r="Y8" s="41"/>
      <c r="Z8" s="41"/>
      <c r="AA8" s="41"/>
      <c r="AB8" s="41"/>
      <c r="AC8" s="41"/>
      <c r="AD8" s="80"/>
      <c r="AE8" s="81" t="s">
        <v>13</v>
      </c>
      <c r="AF8" s="41"/>
      <c r="AG8" s="41"/>
      <c r="AH8" s="41"/>
      <c r="AI8" s="41"/>
      <c r="AJ8" s="41"/>
      <c r="AK8" s="41"/>
      <c r="AL8" s="41"/>
      <c r="AM8" s="41"/>
      <c r="AN8" s="41"/>
      <c r="AO8" s="42"/>
      <c r="AP8" s="4"/>
    </row>
    <row r="9" spans="1:42" ht="19.5" customHeight="1" x14ac:dyDescent="0.2">
      <c r="A9" s="5"/>
      <c r="B9" s="47"/>
      <c r="C9" s="35"/>
      <c r="D9" s="35"/>
      <c r="E9" s="35"/>
      <c r="F9" s="35"/>
      <c r="G9" s="35"/>
      <c r="H9" s="35"/>
      <c r="I9" s="35"/>
      <c r="J9" s="35"/>
      <c r="K9" s="38"/>
      <c r="L9" s="34"/>
      <c r="M9" s="35"/>
      <c r="N9" s="35"/>
      <c r="O9" s="35"/>
      <c r="P9" s="35"/>
      <c r="Q9" s="35"/>
      <c r="R9" s="35"/>
      <c r="S9" s="35"/>
      <c r="T9" s="36"/>
      <c r="U9" s="35"/>
      <c r="V9" s="35"/>
      <c r="W9" s="35"/>
      <c r="X9" s="37"/>
      <c r="Y9" s="35"/>
      <c r="Z9" s="35"/>
      <c r="AA9" s="35"/>
      <c r="AB9" s="35"/>
      <c r="AC9" s="35"/>
      <c r="AD9" s="38"/>
      <c r="AE9" s="36"/>
      <c r="AF9" s="35"/>
      <c r="AG9" s="35"/>
      <c r="AH9" s="35"/>
      <c r="AI9" s="37"/>
      <c r="AJ9" s="35"/>
      <c r="AK9" s="35"/>
      <c r="AL9" s="35"/>
      <c r="AM9" s="35"/>
      <c r="AN9" s="35"/>
      <c r="AO9" s="39"/>
      <c r="AP9" s="5"/>
    </row>
    <row r="10" spans="1:42" ht="18" customHeight="1" x14ac:dyDescent="0.2">
      <c r="A10" s="6"/>
      <c r="B10" s="40" t="s">
        <v>14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2"/>
      <c r="AP10" s="6"/>
    </row>
    <row r="11" spans="1:42" ht="6" customHeight="1" x14ac:dyDescent="0.2">
      <c r="A11" s="2"/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5"/>
      <c r="AP11" s="2"/>
    </row>
    <row r="12" spans="1:42" ht="12.75" x14ac:dyDescent="0.2">
      <c r="A12" s="2"/>
      <c r="B12" s="7"/>
      <c r="C12" s="48" t="s">
        <v>15</v>
      </c>
      <c r="D12" s="44"/>
      <c r="E12" s="44"/>
      <c r="F12" s="44"/>
      <c r="G12" s="44"/>
      <c r="H12" s="46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8"/>
      <c r="AP12" s="2"/>
    </row>
    <row r="13" spans="1:42" ht="6" customHeight="1" x14ac:dyDescent="0.2">
      <c r="A13" s="2"/>
      <c r="B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2"/>
      <c r="AC13" s="2"/>
      <c r="AD13" s="2"/>
      <c r="AE13" s="2"/>
      <c r="AF13" s="2"/>
      <c r="AG13" s="2"/>
      <c r="AH13" s="2"/>
      <c r="AI13" s="2"/>
      <c r="AJ13" s="9"/>
      <c r="AK13" s="9"/>
      <c r="AL13" s="9"/>
      <c r="AM13" s="2"/>
      <c r="AN13" s="2"/>
      <c r="AO13" s="8"/>
      <c r="AP13" s="2"/>
    </row>
    <row r="14" spans="1:42" ht="12.75" x14ac:dyDescent="0.2">
      <c r="A14" s="2"/>
      <c r="B14" s="7"/>
      <c r="C14" s="49" t="s">
        <v>16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50" t="s">
        <v>17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2"/>
      <c r="AE14" s="49" t="str">
        <f>IF($Q$14='Číselníky a pravidla'!$A$3,"Navíc jízda s vlekem:","")</f>
        <v>Navíc jízda s vlekem:</v>
      </c>
      <c r="AF14" s="44"/>
      <c r="AG14" s="44"/>
      <c r="AH14" s="44"/>
      <c r="AI14" s="44"/>
      <c r="AJ14" s="44"/>
      <c r="AK14" s="44"/>
      <c r="AL14" s="51" t="s">
        <v>18</v>
      </c>
      <c r="AM14" s="44"/>
      <c r="AN14" s="44"/>
      <c r="AO14" s="8"/>
      <c r="AP14" s="2"/>
    </row>
    <row r="15" spans="1:42" ht="12.75" x14ac:dyDescent="0.2">
      <c r="A15" s="2"/>
      <c r="B15" s="7"/>
      <c r="C15" s="49" t="str">
        <f>IF($Q$14='Číselníky a pravidla'!$A$3,"Značka a model automobilu:","")</f>
        <v>Značka a model automobilu:</v>
      </c>
      <c r="D15" s="44"/>
      <c r="E15" s="44"/>
      <c r="F15" s="44"/>
      <c r="G15" s="44"/>
      <c r="H15" s="44"/>
      <c r="I15" s="44"/>
      <c r="J15" s="44"/>
      <c r="K15" s="44"/>
      <c r="L15" s="44"/>
      <c r="M15" s="52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2"/>
      <c r="AE15" s="49" t="str">
        <f>IF($Q$14='Číselníky a pravidla'!$A$3,"Registr. značka:","")</f>
        <v>Registr. značka:</v>
      </c>
      <c r="AF15" s="44"/>
      <c r="AG15" s="44"/>
      <c r="AH15" s="44"/>
      <c r="AI15" s="44"/>
      <c r="AJ15" s="52"/>
      <c r="AK15" s="44"/>
      <c r="AL15" s="44"/>
      <c r="AM15" s="44"/>
      <c r="AN15" s="44"/>
      <c r="AO15" s="8"/>
      <c r="AP15" s="2"/>
    </row>
    <row r="16" spans="1:42" ht="12.75" x14ac:dyDescent="0.2">
      <c r="A16" s="2"/>
      <c r="B16" s="7"/>
      <c r="C16" s="49" t="str">
        <f>IF($Q$14='Číselníky a pravidla'!$A$3,"Typ paliva:","")</f>
        <v>Typ paliva:</v>
      </c>
      <c r="D16" s="44"/>
      <c r="E16" s="44"/>
      <c r="F16" s="44"/>
      <c r="G16" s="52"/>
      <c r="H16" s="44"/>
      <c r="I16" s="44"/>
      <c r="J16" s="44"/>
      <c r="K16" s="44"/>
      <c r="L16" s="53" t="str">
        <f>IF($Q$14='Číselníky a pravidla'!$A$3,"Spotřeba dle t.p.:","")</f>
        <v>Spotřeba dle t.p.:</v>
      </c>
      <c r="M16" s="44"/>
      <c r="N16" s="44"/>
      <c r="O16" s="44"/>
      <c r="P16" s="44"/>
      <c r="Q16" s="44"/>
      <c r="R16" s="44"/>
      <c r="S16" s="54"/>
      <c r="T16" s="44"/>
      <c r="U16" s="52" t="e">
        <f>IF($Q$14='Číselníky a pravidla'!$A$3,VLOOKUP($G$16,'Číselníky a pravidla'!$A$9:$C$11,3,FALSE),"")</f>
        <v>#N/A</v>
      </c>
      <c r="V16" s="44"/>
      <c r="W16" s="44"/>
      <c r="X16" s="44"/>
      <c r="Y16" s="44"/>
      <c r="Z16" s="53" t="str">
        <f>IF($Q$14='Číselníky a pravidla'!$A$3,"Cena paliva:","")</f>
        <v>Cena paliva:</v>
      </c>
      <c r="AA16" s="44"/>
      <c r="AB16" s="44"/>
      <c r="AC16" s="44"/>
      <c r="AD16" s="54"/>
      <c r="AE16" s="44"/>
      <c r="AF16" s="44"/>
      <c r="AG16" s="52" t="e">
        <f>IF($Q$14='Číselníky a pravidla'!$A$3,VLOOKUP($G$16,'Číselníky a pravidla'!$A$9:$C$11,2,FALSE),"")</f>
        <v>#N/A</v>
      </c>
      <c r="AH16" s="44"/>
      <c r="AI16" s="44"/>
      <c r="AJ16" s="49" t="s">
        <v>20</v>
      </c>
      <c r="AK16" s="44"/>
      <c r="AL16" s="44"/>
      <c r="AM16" s="44"/>
      <c r="AN16" s="44"/>
      <c r="AO16" s="8"/>
      <c r="AP16" s="2"/>
    </row>
    <row r="17" spans="1:42" ht="12.75" x14ac:dyDescent="0.2">
      <c r="A17" s="2"/>
      <c r="B17" s="7"/>
      <c r="C17" s="56" t="str">
        <f>IF($Q$14='Číselníky a pravidla'!$A$3,"Cena PHM za 1 km:","")</f>
        <v>Cena PHM za 1 km:</v>
      </c>
      <c r="D17" s="44"/>
      <c r="E17" s="44"/>
      <c r="F17" s="44"/>
      <c r="G17" s="44"/>
      <c r="H17" s="44"/>
      <c r="I17" s="44"/>
      <c r="J17" s="57" t="str">
        <f>IF($Q$14='Číselníky a pravidla'!$A$3,IF($S$16="","",$S$16/100*$AD$16),"")</f>
        <v/>
      </c>
      <c r="K17" s="44"/>
      <c r="L17" s="44"/>
      <c r="M17" s="53" t="str">
        <f>IF($Q$14='Číselníky a pravidla'!$A$3,"Náhrada za opotřebení:","")</f>
        <v>Náhrada za opotřebení:</v>
      </c>
      <c r="N17" s="44"/>
      <c r="O17" s="44"/>
      <c r="P17" s="44"/>
      <c r="Q17" s="44"/>
      <c r="R17" s="44"/>
      <c r="S17" s="44"/>
      <c r="T17" s="44"/>
      <c r="U17" s="58">
        <f>IF(Q14='Číselníky a pravidla'!A3,IF(AL14='Číselníky a pravidla'!D2,'Číselníky a pravidla'!D3,'Číselníky a pravidla'!E3),"")</f>
        <v>2</v>
      </c>
      <c r="V17" s="44"/>
      <c r="W17" s="49" t="str">
        <f>IF($Q$14='Číselníky a pravidla'!$A$3,"Kč / km","")</f>
        <v>Kč / km</v>
      </c>
      <c r="X17" s="44"/>
      <c r="Y17" s="44"/>
      <c r="Z17" s="53" t="str">
        <f>IF($Q$14='Číselníky a pravidla'!$A$3,"Sazba vypočtené náhrady:","")</f>
        <v>Sazba vypočtené náhrady:</v>
      </c>
      <c r="AA17" s="44"/>
      <c r="AB17" s="44"/>
      <c r="AC17" s="44"/>
      <c r="AD17" s="44"/>
      <c r="AE17" s="44"/>
      <c r="AF17" s="44"/>
      <c r="AG17" s="44"/>
      <c r="AH17" s="44"/>
      <c r="AI17" s="55" t="str">
        <f>IF($J$17="","",$U$17+$J$17)</f>
        <v/>
      </c>
      <c r="AJ17" s="44"/>
      <c r="AK17" s="44"/>
      <c r="AL17" s="49" t="str">
        <f>IF($Q$14='Číselníky a pravidla'!$A$3,"Kč / km","")</f>
        <v>Kč / km</v>
      </c>
      <c r="AM17" s="44"/>
      <c r="AN17" s="44"/>
      <c r="AO17" s="8"/>
      <c r="AP17" s="2"/>
    </row>
    <row r="18" spans="1:42" ht="6" customHeight="1" x14ac:dyDescent="0.2">
      <c r="A18" s="2"/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2"/>
      <c r="AP18" s="2"/>
    </row>
    <row r="19" spans="1:42" ht="18" customHeight="1" x14ac:dyDescent="0.2">
      <c r="A19" s="10"/>
      <c r="B19" s="40" t="s">
        <v>21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2"/>
      <c r="AP19" s="11"/>
    </row>
    <row r="20" spans="1:42" ht="6" customHeight="1" x14ac:dyDescent="0.2">
      <c r="A20" s="12"/>
      <c r="B20" s="6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5"/>
      <c r="AP20" s="13"/>
    </row>
    <row r="21" spans="1:42" ht="15" customHeight="1" x14ac:dyDescent="0.2">
      <c r="A21" s="14"/>
      <c r="B21" s="15"/>
      <c r="C21" s="64" t="s">
        <v>22</v>
      </c>
      <c r="D21" s="35"/>
      <c r="E21" s="35"/>
      <c r="F21" s="38"/>
      <c r="G21" s="59" t="s">
        <v>23</v>
      </c>
      <c r="H21" s="35"/>
      <c r="I21" s="35"/>
      <c r="J21" s="38"/>
      <c r="K21" s="59" t="s">
        <v>24</v>
      </c>
      <c r="L21" s="35"/>
      <c r="M21" s="35"/>
      <c r="N21" s="38"/>
      <c r="O21" s="59" t="s">
        <v>25</v>
      </c>
      <c r="P21" s="35"/>
      <c r="Q21" s="35"/>
      <c r="R21" s="35"/>
      <c r="S21" s="35"/>
      <c r="T21" s="35"/>
      <c r="U21" s="35"/>
      <c r="V21" s="38"/>
      <c r="W21" s="59" t="s">
        <v>26</v>
      </c>
      <c r="X21" s="35"/>
      <c r="Y21" s="35"/>
      <c r="Z21" s="35"/>
      <c r="AA21" s="35"/>
      <c r="AB21" s="35"/>
      <c r="AC21" s="35"/>
      <c r="AD21" s="38"/>
      <c r="AE21" s="59" t="s">
        <v>27</v>
      </c>
      <c r="AF21" s="35"/>
      <c r="AG21" s="38"/>
      <c r="AH21" s="67" t="s">
        <v>28</v>
      </c>
      <c r="AI21" s="35"/>
      <c r="AJ21" s="38"/>
      <c r="AK21" s="64" t="s">
        <v>29</v>
      </c>
      <c r="AL21" s="35"/>
      <c r="AM21" s="35"/>
      <c r="AN21" s="38"/>
      <c r="AO21" s="16"/>
      <c r="AP21" s="3"/>
    </row>
    <row r="22" spans="1:42" ht="15" customHeight="1" x14ac:dyDescent="0.2">
      <c r="A22" s="14"/>
      <c r="B22" s="15"/>
      <c r="C22" s="71" t="s">
        <v>30</v>
      </c>
      <c r="D22" s="35"/>
      <c r="E22" s="35"/>
      <c r="F22" s="38"/>
      <c r="G22" s="68"/>
      <c r="H22" s="35"/>
      <c r="I22" s="35"/>
      <c r="J22" s="38"/>
      <c r="K22" s="68"/>
      <c r="L22" s="35"/>
      <c r="M22" s="35"/>
      <c r="N22" s="38"/>
      <c r="O22" s="69"/>
      <c r="P22" s="35"/>
      <c r="Q22" s="35"/>
      <c r="R22" s="35"/>
      <c r="S22" s="35"/>
      <c r="T22" s="35"/>
      <c r="U22" s="35"/>
      <c r="V22" s="38"/>
      <c r="W22" s="69"/>
      <c r="X22" s="35"/>
      <c r="Y22" s="35"/>
      <c r="Z22" s="35"/>
      <c r="AA22" s="35"/>
      <c r="AB22" s="35"/>
      <c r="AC22" s="35"/>
      <c r="AD22" s="38"/>
      <c r="AE22" s="65"/>
      <c r="AF22" s="35"/>
      <c r="AG22" s="38"/>
      <c r="AH22" s="66"/>
      <c r="AI22" s="35"/>
      <c r="AJ22" s="38"/>
      <c r="AK22" s="70" t="str">
        <f>IF($AE22='Číselníky a pravidla'!$B$3,$AI$17*$AH22,"")</f>
        <v/>
      </c>
      <c r="AL22" s="35"/>
      <c r="AM22" s="35"/>
      <c r="AN22" s="38"/>
      <c r="AO22" s="16"/>
      <c r="AP22" s="3"/>
    </row>
    <row r="23" spans="1:42" ht="15" customHeight="1" x14ac:dyDescent="0.2">
      <c r="A23" s="14"/>
      <c r="B23" s="15"/>
      <c r="C23" s="71" t="s">
        <v>30</v>
      </c>
      <c r="D23" s="35"/>
      <c r="E23" s="35"/>
      <c r="F23" s="38"/>
      <c r="G23" s="68"/>
      <c r="H23" s="35"/>
      <c r="I23" s="35"/>
      <c r="J23" s="38"/>
      <c r="K23" s="68"/>
      <c r="L23" s="35"/>
      <c r="M23" s="35"/>
      <c r="N23" s="38"/>
      <c r="O23" s="69"/>
      <c r="P23" s="35"/>
      <c r="Q23" s="35"/>
      <c r="R23" s="35"/>
      <c r="S23" s="35"/>
      <c r="T23" s="35"/>
      <c r="U23" s="35"/>
      <c r="V23" s="38"/>
      <c r="W23" s="69"/>
      <c r="X23" s="35"/>
      <c r="Y23" s="35"/>
      <c r="Z23" s="35"/>
      <c r="AA23" s="35"/>
      <c r="AB23" s="35"/>
      <c r="AC23" s="35"/>
      <c r="AD23" s="38"/>
      <c r="AE23" s="65"/>
      <c r="AF23" s="35"/>
      <c r="AG23" s="38"/>
      <c r="AH23" s="66"/>
      <c r="AI23" s="35"/>
      <c r="AJ23" s="38"/>
      <c r="AK23" s="70" t="str">
        <f>IF($AE23='Číselníky a pravidla'!$B$3,$AI$17*$AH23,"")</f>
        <v/>
      </c>
      <c r="AL23" s="35"/>
      <c r="AM23" s="35"/>
      <c r="AN23" s="38"/>
      <c r="AO23" s="16"/>
      <c r="AP23" s="3"/>
    </row>
    <row r="24" spans="1:42" ht="15" customHeight="1" x14ac:dyDescent="0.2">
      <c r="A24" s="14"/>
      <c r="B24" s="15"/>
      <c r="C24" s="71" t="s">
        <v>30</v>
      </c>
      <c r="D24" s="35"/>
      <c r="E24" s="35"/>
      <c r="F24" s="38"/>
      <c r="G24" s="68"/>
      <c r="H24" s="35"/>
      <c r="I24" s="35"/>
      <c r="J24" s="38"/>
      <c r="K24" s="68"/>
      <c r="L24" s="35"/>
      <c r="M24" s="35"/>
      <c r="N24" s="38"/>
      <c r="O24" s="69"/>
      <c r="P24" s="35"/>
      <c r="Q24" s="35"/>
      <c r="R24" s="35"/>
      <c r="S24" s="35"/>
      <c r="T24" s="35"/>
      <c r="U24" s="35"/>
      <c r="V24" s="38"/>
      <c r="W24" s="69"/>
      <c r="X24" s="35"/>
      <c r="Y24" s="35"/>
      <c r="Z24" s="35"/>
      <c r="AA24" s="35"/>
      <c r="AB24" s="35"/>
      <c r="AC24" s="35"/>
      <c r="AD24" s="38"/>
      <c r="AE24" s="65"/>
      <c r="AF24" s="35"/>
      <c r="AG24" s="38"/>
      <c r="AH24" s="66" t="s">
        <v>31</v>
      </c>
      <c r="AI24" s="35"/>
      <c r="AJ24" s="38"/>
      <c r="AK24" s="70" t="str">
        <f>IF($AE24='Číselníky a pravidla'!$B$3,$AI$17*$AH24,"")</f>
        <v/>
      </c>
      <c r="AL24" s="35"/>
      <c r="AM24" s="35"/>
      <c r="AN24" s="38"/>
      <c r="AO24" s="16"/>
      <c r="AP24" s="3"/>
    </row>
    <row r="25" spans="1:42" ht="15" customHeight="1" x14ac:dyDescent="0.2">
      <c r="A25" s="14"/>
      <c r="B25" s="15"/>
      <c r="C25" s="71" t="s">
        <v>30</v>
      </c>
      <c r="D25" s="35"/>
      <c r="E25" s="35"/>
      <c r="F25" s="38"/>
      <c r="G25" s="68"/>
      <c r="H25" s="35"/>
      <c r="I25" s="35"/>
      <c r="J25" s="38"/>
      <c r="K25" s="68"/>
      <c r="L25" s="35"/>
      <c r="M25" s="35"/>
      <c r="N25" s="38"/>
      <c r="O25" s="69"/>
      <c r="P25" s="35"/>
      <c r="Q25" s="35"/>
      <c r="R25" s="35"/>
      <c r="S25" s="35"/>
      <c r="T25" s="35"/>
      <c r="U25" s="35"/>
      <c r="V25" s="38"/>
      <c r="W25" s="69"/>
      <c r="X25" s="35"/>
      <c r="Y25" s="35"/>
      <c r="Z25" s="35"/>
      <c r="AA25" s="35"/>
      <c r="AB25" s="35"/>
      <c r="AC25" s="35"/>
      <c r="AD25" s="38"/>
      <c r="AE25" s="65"/>
      <c r="AF25" s="35"/>
      <c r="AG25" s="38"/>
      <c r="AH25" s="66"/>
      <c r="AI25" s="35"/>
      <c r="AJ25" s="38"/>
      <c r="AK25" s="70"/>
      <c r="AL25" s="35"/>
      <c r="AM25" s="35"/>
      <c r="AN25" s="38"/>
      <c r="AO25" s="16"/>
      <c r="AP25" s="3"/>
    </row>
    <row r="26" spans="1:42" ht="15" customHeight="1" x14ac:dyDescent="0.2">
      <c r="A26" s="14"/>
      <c r="B26" s="15"/>
      <c r="C26" s="71" t="s">
        <v>30</v>
      </c>
      <c r="D26" s="35"/>
      <c r="E26" s="35"/>
      <c r="F26" s="38"/>
      <c r="G26" s="68"/>
      <c r="H26" s="35"/>
      <c r="I26" s="35"/>
      <c r="J26" s="38"/>
      <c r="K26" s="68"/>
      <c r="L26" s="35"/>
      <c r="M26" s="35"/>
      <c r="N26" s="38"/>
      <c r="O26" s="69"/>
      <c r="P26" s="35"/>
      <c r="Q26" s="35"/>
      <c r="R26" s="35"/>
      <c r="S26" s="35"/>
      <c r="T26" s="35"/>
      <c r="U26" s="35"/>
      <c r="V26" s="38"/>
      <c r="W26" s="69"/>
      <c r="X26" s="35"/>
      <c r="Y26" s="35"/>
      <c r="Z26" s="35"/>
      <c r="AA26" s="35"/>
      <c r="AB26" s="35"/>
      <c r="AC26" s="35"/>
      <c r="AD26" s="38"/>
      <c r="AE26" s="65"/>
      <c r="AF26" s="35"/>
      <c r="AG26" s="38"/>
      <c r="AH26" s="66"/>
      <c r="AI26" s="35"/>
      <c r="AJ26" s="38"/>
      <c r="AK26" s="70"/>
      <c r="AL26" s="35"/>
      <c r="AM26" s="35"/>
      <c r="AN26" s="38"/>
      <c r="AO26" s="16"/>
      <c r="AP26" s="3"/>
    </row>
    <row r="27" spans="1:42" ht="15" customHeight="1" x14ac:dyDescent="0.2">
      <c r="A27" s="14"/>
      <c r="B27" s="15"/>
      <c r="C27" s="71" t="s">
        <v>30</v>
      </c>
      <c r="D27" s="35"/>
      <c r="E27" s="35"/>
      <c r="F27" s="38"/>
      <c r="G27" s="68"/>
      <c r="H27" s="35"/>
      <c r="I27" s="35"/>
      <c r="J27" s="38"/>
      <c r="K27" s="68"/>
      <c r="L27" s="35"/>
      <c r="M27" s="35"/>
      <c r="N27" s="38"/>
      <c r="O27" s="69"/>
      <c r="P27" s="35"/>
      <c r="Q27" s="35"/>
      <c r="R27" s="35"/>
      <c r="S27" s="35"/>
      <c r="T27" s="35"/>
      <c r="U27" s="35"/>
      <c r="V27" s="38"/>
      <c r="W27" s="69"/>
      <c r="X27" s="35"/>
      <c r="Y27" s="35"/>
      <c r="Z27" s="35"/>
      <c r="AA27" s="35"/>
      <c r="AB27" s="35"/>
      <c r="AC27" s="35"/>
      <c r="AD27" s="38"/>
      <c r="AE27" s="65"/>
      <c r="AF27" s="35"/>
      <c r="AG27" s="38"/>
      <c r="AH27" s="66"/>
      <c r="AI27" s="35"/>
      <c r="AJ27" s="38"/>
      <c r="AK27" s="70"/>
      <c r="AL27" s="35"/>
      <c r="AM27" s="35"/>
      <c r="AN27" s="38"/>
      <c r="AO27" s="16"/>
      <c r="AP27" s="3"/>
    </row>
    <row r="28" spans="1:42" ht="15" customHeight="1" x14ac:dyDescent="0.2">
      <c r="A28" s="14"/>
      <c r="B28" s="15"/>
      <c r="C28" s="71" t="s">
        <v>30</v>
      </c>
      <c r="D28" s="35"/>
      <c r="E28" s="35"/>
      <c r="F28" s="38"/>
      <c r="G28" s="68"/>
      <c r="H28" s="35"/>
      <c r="I28" s="35"/>
      <c r="J28" s="38"/>
      <c r="K28" s="68"/>
      <c r="L28" s="35"/>
      <c r="M28" s="35"/>
      <c r="N28" s="38"/>
      <c r="O28" s="69"/>
      <c r="P28" s="35"/>
      <c r="Q28" s="35"/>
      <c r="R28" s="35"/>
      <c r="S28" s="35"/>
      <c r="T28" s="35"/>
      <c r="U28" s="35"/>
      <c r="V28" s="38"/>
      <c r="W28" s="69"/>
      <c r="X28" s="35"/>
      <c r="Y28" s="35"/>
      <c r="Z28" s="35"/>
      <c r="AA28" s="35"/>
      <c r="AB28" s="35"/>
      <c r="AC28" s="35"/>
      <c r="AD28" s="38"/>
      <c r="AE28" s="65"/>
      <c r="AF28" s="35"/>
      <c r="AG28" s="38"/>
      <c r="AH28" s="66"/>
      <c r="AI28" s="35"/>
      <c r="AJ28" s="38"/>
      <c r="AK28" s="70"/>
      <c r="AL28" s="35"/>
      <c r="AM28" s="35"/>
      <c r="AN28" s="38"/>
      <c r="AO28" s="16"/>
      <c r="AP28" s="3"/>
    </row>
    <row r="29" spans="1:42" ht="15" customHeight="1" x14ac:dyDescent="0.2">
      <c r="A29" s="14"/>
      <c r="B29" s="15"/>
      <c r="C29" s="71" t="s">
        <v>30</v>
      </c>
      <c r="D29" s="35"/>
      <c r="E29" s="35"/>
      <c r="F29" s="38"/>
      <c r="G29" s="68"/>
      <c r="H29" s="35"/>
      <c r="I29" s="35"/>
      <c r="J29" s="38"/>
      <c r="K29" s="68"/>
      <c r="L29" s="35"/>
      <c r="M29" s="35"/>
      <c r="N29" s="38"/>
      <c r="O29" s="69"/>
      <c r="P29" s="35"/>
      <c r="Q29" s="35"/>
      <c r="R29" s="35"/>
      <c r="S29" s="35"/>
      <c r="T29" s="35"/>
      <c r="U29" s="35"/>
      <c r="V29" s="38"/>
      <c r="W29" s="69"/>
      <c r="X29" s="35"/>
      <c r="Y29" s="35"/>
      <c r="Z29" s="35"/>
      <c r="AA29" s="35"/>
      <c r="AB29" s="35"/>
      <c r="AC29" s="35"/>
      <c r="AD29" s="38"/>
      <c r="AE29" s="65"/>
      <c r="AF29" s="35"/>
      <c r="AG29" s="38"/>
      <c r="AH29" s="66"/>
      <c r="AI29" s="35"/>
      <c r="AJ29" s="38"/>
      <c r="AK29" s="70" t="str">
        <f>IF($AE29='Číselníky a pravidla'!$B$3,$AI$17*$AH29,"")</f>
        <v/>
      </c>
      <c r="AL29" s="35"/>
      <c r="AM29" s="35"/>
      <c r="AN29" s="38"/>
      <c r="AO29" s="16"/>
      <c r="AP29" s="3"/>
    </row>
    <row r="30" spans="1:42" ht="15" customHeight="1" x14ac:dyDescent="0.2">
      <c r="A30" s="14"/>
      <c r="B30" s="15"/>
      <c r="C30" s="71" t="s">
        <v>30</v>
      </c>
      <c r="D30" s="35"/>
      <c r="E30" s="35"/>
      <c r="F30" s="38"/>
      <c r="G30" s="68"/>
      <c r="H30" s="35"/>
      <c r="I30" s="35"/>
      <c r="J30" s="38"/>
      <c r="K30" s="68"/>
      <c r="L30" s="35"/>
      <c r="M30" s="35"/>
      <c r="N30" s="38"/>
      <c r="O30" s="69"/>
      <c r="P30" s="35"/>
      <c r="Q30" s="35"/>
      <c r="R30" s="35"/>
      <c r="S30" s="35"/>
      <c r="T30" s="35"/>
      <c r="U30" s="35"/>
      <c r="V30" s="38"/>
      <c r="W30" s="69"/>
      <c r="X30" s="35"/>
      <c r="Y30" s="35"/>
      <c r="Z30" s="35"/>
      <c r="AA30" s="35"/>
      <c r="AB30" s="35"/>
      <c r="AC30" s="35"/>
      <c r="AD30" s="38"/>
      <c r="AE30" s="65"/>
      <c r="AF30" s="35"/>
      <c r="AG30" s="38"/>
      <c r="AH30" s="66"/>
      <c r="AI30" s="35"/>
      <c r="AJ30" s="38"/>
      <c r="AK30" s="70" t="str">
        <f>IF($AE30='Číselníky a pravidla'!$B$3,$AI$17*$AH30,"")</f>
        <v/>
      </c>
      <c r="AL30" s="35"/>
      <c r="AM30" s="35"/>
      <c r="AN30" s="38"/>
      <c r="AO30" s="16"/>
      <c r="AP30" s="3"/>
    </row>
    <row r="31" spans="1:42" ht="15" customHeight="1" x14ac:dyDescent="0.2">
      <c r="A31" s="14"/>
      <c r="B31" s="15"/>
      <c r="C31" s="71" t="s">
        <v>30</v>
      </c>
      <c r="D31" s="35"/>
      <c r="E31" s="35"/>
      <c r="F31" s="38"/>
      <c r="G31" s="68"/>
      <c r="H31" s="35"/>
      <c r="I31" s="35"/>
      <c r="J31" s="38"/>
      <c r="K31" s="68"/>
      <c r="L31" s="35"/>
      <c r="M31" s="35"/>
      <c r="N31" s="38"/>
      <c r="O31" s="69"/>
      <c r="P31" s="35"/>
      <c r="Q31" s="35"/>
      <c r="R31" s="35"/>
      <c r="S31" s="35"/>
      <c r="T31" s="35"/>
      <c r="U31" s="35"/>
      <c r="V31" s="38"/>
      <c r="W31" s="69"/>
      <c r="X31" s="35"/>
      <c r="Y31" s="35"/>
      <c r="Z31" s="35"/>
      <c r="AA31" s="35"/>
      <c r="AB31" s="35"/>
      <c r="AC31" s="35"/>
      <c r="AD31" s="38"/>
      <c r="AE31" s="65"/>
      <c r="AF31" s="35"/>
      <c r="AG31" s="38"/>
      <c r="AH31" s="66"/>
      <c r="AI31" s="35"/>
      <c r="AJ31" s="38"/>
      <c r="AK31" s="70" t="str">
        <f>IF($AE31='Číselníky a pravidla'!$B$3,$AI$17*$AH31,"")</f>
        <v/>
      </c>
      <c r="AL31" s="35"/>
      <c r="AM31" s="35"/>
      <c r="AN31" s="38"/>
      <c r="AO31" s="16"/>
      <c r="AP31" s="3"/>
    </row>
    <row r="32" spans="1:42" ht="15" customHeight="1" x14ac:dyDescent="0.2">
      <c r="A32" s="14"/>
      <c r="B32" s="15"/>
      <c r="C32" s="71" t="s">
        <v>30</v>
      </c>
      <c r="D32" s="35"/>
      <c r="E32" s="35"/>
      <c r="F32" s="38"/>
      <c r="G32" s="68"/>
      <c r="H32" s="35"/>
      <c r="I32" s="35"/>
      <c r="J32" s="38"/>
      <c r="K32" s="68"/>
      <c r="L32" s="35"/>
      <c r="M32" s="35"/>
      <c r="N32" s="38"/>
      <c r="O32" s="69"/>
      <c r="P32" s="35"/>
      <c r="Q32" s="35"/>
      <c r="R32" s="35"/>
      <c r="S32" s="35"/>
      <c r="T32" s="35"/>
      <c r="U32" s="35"/>
      <c r="V32" s="38"/>
      <c r="W32" s="69"/>
      <c r="X32" s="35"/>
      <c r="Y32" s="35"/>
      <c r="Z32" s="35"/>
      <c r="AA32" s="35"/>
      <c r="AB32" s="35"/>
      <c r="AC32" s="35"/>
      <c r="AD32" s="38"/>
      <c r="AE32" s="65"/>
      <c r="AF32" s="35"/>
      <c r="AG32" s="38"/>
      <c r="AH32" s="66"/>
      <c r="AI32" s="35"/>
      <c r="AJ32" s="38"/>
      <c r="AK32" s="70" t="str">
        <f>IF($AE32='Číselníky a pravidla'!$B$3,$AI$17*$AH32,"")</f>
        <v/>
      </c>
      <c r="AL32" s="35"/>
      <c r="AM32" s="35"/>
      <c r="AN32" s="38"/>
      <c r="AO32" s="16"/>
      <c r="AP32" s="3"/>
    </row>
    <row r="33" spans="1:42" ht="15" customHeight="1" x14ac:dyDescent="0.2">
      <c r="A33" s="14"/>
      <c r="B33" s="15"/>
      <c r="C33" s="71" t="s">
        <v>30</v>
      </c>
      <c r="D33" s="35"/>
      <c r="E33" s="35"/>
      <c r="F33" s="38"/>
      <c r="G33" s="68"/>
      <c r="H33" s="35"/>
      <c r="I33" s="35"/>
      <c r="J33" s="38"/>
      <c r="K33" s="68"/>
      <c r="L33" s="35"/>
      <c r="M33" s="35"/>
      <c r="N33" s="38"/>
      <c r="O33" s="69"/>
      <c r="P33" s="35"/>
      <c r="Q33" s="35"/>
      <c r="R33" s="35"/>
      <c r="S33" s="35"/>
      <c r="T33" s="35"/>
      <c r="U33" s="35"/>
      <c r="V33" s="38"/>
      <c r="W33" s="69"/>
      <c r="X33" s="35"/>
      <c r="Y33" s="35"/>
      <c r="Z33" s="35"/>
      <c r="AA33" s="35"/>
      <c r="AB33" s="35"/>
      <c r="AC33" s="35"/>
      <c r="AD33" s="38"/>
      <c r="AE33" s="65"/>
      <c r="AF33" s="35"/>
      <c r="AG33" s="38"/>
      <c r="AH33" s="66"/>
      <c r="AI33" s="35"/>
      <c r="AJ33" s="38"/>
      <c r="AK33" s="70" t="str">
        <f>IF($AE33='Číselníky a pravidla'!$B$3,$AI$17*$AH33,"")</f>
        <v/>
      </c>
      <c r="AL33" s="35"/>
      <c r="AM33" s="35"/>
      <c r="AN33" s="38"/>
      <c r="AO33" s="16"/>
      <c r="AP33" s="3"/>
    </row>
    <row r="34" spans="1:42" ht="15" customHeight="1" x14ac:dyDescent="0.2">
      <c r="A34" s="14"/>
      <c r="B34" s="15"/>
      <c r="C34" s="71" t="s">
        <v>30</v>
      </c>
      <c r="D34" s="35"/>
      <c r="E34" s="35"/>
      <c r="F34" s="38"/>
      <c r="G34" s="68"/>
      <c r="H34" s="35"/>
      <c r="I34" s="35"/>
      <c r="J34" s="38"/>
      <c r="K34" s="68"/>
      <c r="L34" s="35"/>
      <c r="M34" s="35"/>
      <c r="N34" s="38"/>
      <c r="O34" s="69"/>
      <c r="P34" s="35"/>
      <c r="Q34" s="35"/>
      <c r="R34" s="35"/>
      <c r="S34" s="35"/>
      <c r="T34" s="35"/>
      <c r="U34" s="35"/>
      <c r="V34" s="38"/>
      <c r="W34" s="69"/>
      <c r="X34" s="35"/>
      <c r="Y34" s="35"/>
      <c r="Z34" s="35"/>
      <c r="AA34" s="35"/>
      <c r="AB34" s="35"/>
      <c r="AC34" s="35"/>
      <c r="AD34" s="38"/>
      <c r="AE34" s="65"/>
      <c r="AF34" s="35"/>
      <c r="AG34" s="38"/>
      <c r="AH34" s="66"/>
      <c r="AI34" s="35"/>
      <c r="AJ34" s="38"/>
      <c r="AK34" s="70" t="str">
        <f>IF($AE34='Číselníky a pravidla'!$B$3,$AI$17*$AH34,"")</f>
        <v/>
      </c>
      <c r="AL34" s="35"/>
      <c r="AM34" s="35"/>
      <c r="AN34" s="38"/>
      <c r="AO34" s="16"/>
      <c r="AP34" s="3"/>
    </row>
    <row r="35" spans="1:42" ht="15" customHeight="1" x14ac:dyDescent="0.2">
      <c r="A35" s="14"/>
      <c r="B35" s="15"/>
      <c r="C35" s="71" t="s">
        <v>30</v>
      </c>
      <c r="D35" s="35"/>
      <c r="E35" s="35"/>
      <c r="F35" s="38"/>
      <c r="G35" s="68"/>
      <c r="H35" s="35"/>
      <c r="I35" s="35"/>
      <c r="J35" s="38"/>
      <c r="K35" s="68"/>
      <c r="L35" s="35"/>
      <c r="M35" s="35"/>
      <c r="N35" s="38"/>
      <c r="O35" s="69"/>
      <c r="P35" s="35"/>
      <c r="Q35" s="35"/>
      <c r="R35" s="35"/>
      <c r="S35" s="35"/>
      <c r="T35" s="35"/>
      <c r="U35" s="35"/>
      <c r="V35" s="38"/>
      <c r="W35" s="69"/>
      <c r="X35" s="35"/>
      <c r="Y35" s="35"/>
      <c r="Z35" s="35"/>
      <c r="AA35" s="35"/>
      <c r="AB35" s="35"/>
      <c r="AC35" s="35"/>
      <c r="AD35" s="38"/>
      <c r="AE35" s="65"/>
      <c r="AF35" s="35"/>
      <c r="AG35" s="38"/>
      <c r="AH35" s="66"/>
      <c r="AI35" s="35"/>
      <c r="AJ35" s="38"/>
      <c r="AK35" s="70" t="str">
        <f>IF($AE35='Číselníky a pravidla'!$B$3,$AI$17*$AH35,"")</f>
        <v/>
      </c>
      <c r="AL35" s="35"/>
      <c r="AM35" s="35"/>
      <c r="AN35" s="38"/>
      <c r="AO35" s="16"/>
      <c r="AP35" s="3"/>
    </row>
    <row r="36" spans="1:42" ht="15" customHeight="1" x14ac:dyDescent="0.2">
      <c r="A36" s="14"/>
      <c r="B36" s="15"/>
      <c r="C36" s="71" t="s">
        <v>30</v>
      </c>
      <c r="D36" s="35"/>
      <c r="E36" s="35"/>
      <c r="F36" s="38"/>
      <c r="G36" s="68"/>
      <c r="H36" s="35"/>
      <c r="I36" s="35"/>
      <c r="J36" s="38"/>
      <c r="K36" s="68"/>
      <c r="L36" s="35"/>
      <c r="M36" s="35"/>
      <c r="N36" s="38"/>
      <c r="O36" s="69"/>
      <c r="P36" s="35"/>
      <c r="Q36" s="35"/>
      <c r="R36" s="35"/>
      <c r="S36" s="35"/>
      <c r="T36" s="35"/>
      <c r="U36" s="35"/>
      <c r="V36" s="38"/>
      <c r="W36" s="69"/>
      <c r="X36" s="35"/>
      <c r="Y36" s="35"/>
      <c r="Z36" s="35"/>
      <c r="AA36" s="35"/>
      <c r="AB36" s="35"/>
      <c r="AC36" s="35"/>
      <c r="AD36" s="38"/>
      <c r="AE36" s="65"/>
      <c r="AF36" s="35"/>
      <c r="AG36" s="38"/>
      <c r="AH36" s="66"/>
      <c r="AI36" s="35"/>
      <c r="AJ36" s="38"/>
      <c r="AK36" s="70" t="str">
        <f>IF($AE36='Číselníky a pravidla'!$B$3,$AI$17*$AH36,"")</f>
        <v/>
      </c>
      <c r="AL36" s="35"/>
      <c r="AM36" s="35"/>
      <c r="AN36" s="38"/>
      <c r="AO36" s="16"/>
      <c r="AP36" s="3"/>
    </row>
    <row r="37" spans="1:42" ht="15" customHeight="1" x14ac:dyDescent="0.2">
      <c r="A37" s="14"/>
      <c r="B37" s="15"/>
      <c r="C37" s="71" t="s">
        <v>30</v>
      </c>
      <c r="D37" s="35"/>
      <c r="E37" s="35"/>
      <c r="F37" s="38"/>
      <c r="G37" s="68"/>
      <c r="H37" s="35"/>
      <c r="I37" s="35"/>
      <c r="J37" s="38"/>
      <c r="K37" s="68"/>
      <c r="L37" s="35"/>
      <c r="M37" s="35"/>
      <c r="N37" s="38"/>
      <c r="O37" s="69"/>
      <c r="P37" s="35"/>
      <c r="Q37" s="35"/>
      <c r="R37" s="35"/>
      <c r="S37" s="35"/>
      <c r="T37" s="35"/>
      <c r="U37" s="35"/>
      <c r="V37" s="38"/>
      <c r="W37" s="69"/>
      <c r="X37" s="35"/>
      <c r="Y37" s="35"/>
      <c r="Z37" s="35"/>
      <c r="AA37" s="35"/>
      <c r="AB37" s="35"/>
      <c r="AC37" s="35"/>
      <c r="AD37" s="38"/>
      <c r="AE37" s="65"/>
      <c r="AF37" s="35"/>
      <c r="AG37" s="38"/>
      <c r="AH37" s="66"/>
      <c r="AI37" s="35"/>
      <c r="AJ37" s="38"/>
      <c r="AK37" s="70" t="str">
        <f>IF($AE37='Číselníky a pravidla'!$B$3,$AI$17*$AH37,"")</f>
        <v/>
      </c>
      <c r="AL37" s="35"/>
      <c r="AM37" s="35"/>
      <c r="AN37" s="38"/>
      <c r="AO37" s="16"/>
      <c r="AP37" s="3"/>
    </row>
    <row r="38" spans="1:42" ht="15" customHeight="1" x14ac:dyDescent="0.2">
      <c r="A38" s="14"/>
      <c r="B38" s="15"/>
      <c r="C38" s="71" t="s">
        <v>30</v>
      </c>
      <c r="D38" s="35"/>
      <c r="E38" s="35"/>
      <c r="F38" s="38"/>
      <c r="G38" s="68"/>
      <c r="H38" s="35"/>
      <c r="I38" s="35"/>
      <c r="J38" s="38"/>
      <c r="K38" s="68"/>
      <c r="L38" s="35"/>
      <c r="M38" s="35"/>
      <c r="N38" s="38"/>
      <c r="O38" s="69"/>
      <c r="P38" s="35"/>
      <c r="Q38" s="35"/>
      <c r="R38" s="35"/>
      <c r="S38" s="35"/>
      <c r="T38" s="35"/>
      <c r="U38" s="35"/>
      <c r="V38" s="38"/>
      <c r="W38" s="69"/>
      <c r="X38" s="35"/>
      <c r="Y38" s="35"/>
      <c r="Z38" s="35"/>
      <c r="AA38" s="35"/>
      <c r="AB38" s="35"/>
      <c r="AC38" s="35"/>
      <c r="AD38" s="38"/>
      <c r="AE38" s="65"/>
      <c r="AF38" s="35"/>
      <c r="AG38" s="38"/>
      <c r="AH38" s="66"/>
      <c r="AI38" s="35"/>
      <c r="AJ38" s="38"/>
      <c r="AK38" s="70" t="str">
        <f>IF($AE38='Číselníky a pravidla'!$B$3,$AI$17*$AH38,"")</f>
        <v/>
      </c>
      <c r="AL38" s="35"/>
      <c r="AM38" s="35"/>
      <c r="AN38" s="38"/>
      <c r="AO38" s="16"/>
      <c r="AP38" s="3"/>
    </row>
    <row r="39" spans="1:42" ht="15" customHeight="1" x14ac:dyDescent="0.2">
      <c r="A39" s="14"/>
      <c r="B39" s="15"/>
      <c r="C39" s="71" t="s">
        <v>30</v>
      </c>
      <c r="D39" s="35"/>
      <c r="E39" s="35"/>
      <c r="F39" s="38"/>
      <c r="G39" s="68"/>
      <c r="H39" s="35"/>
      <c r="I39" s="35"/>
      <c r="J39" s="38"/>
      <c r="K39" s="68"/>
      <c r="L39" s="35"/>
      <c r="M39" s="35"/>
      <c r="N39" s="38"/>
      <c r="O39" s="69"/>
      <c r="P39" s="35"/>
      <c r="Q39" s="35"/>
      <c r="R39" s="35"/>
      <c r="S39" s="35"/>
      <c r="T39" s="35"/>
      <c r="U39" s="35"/>
      <c r="V39" s="38"/>
      <c r="W39" s="69"/>
      <c r="X39" s="35"/>
      <c r="Y39" s="35"/>
      <c r="Z39" s="35"/>
      <c r="AA39" s="35"/>
      <c r="AB39" s="35"/>
      <c r="AC39" s="35"/>
      <c r="AD39" s="38"/>
      <c r="AE39" s="65"/>
      <c r="AF39" s="35"/>
      <c r="AG39" s="38"/>
      <c r="AH39" s="66"/>
      <c r="AI39" s="35"/>
      <c r="AJ39" s="38"/>
      <c r="AK39" s="70" t="str">
        <f>IF($AE39='Číselníky a pravidla'!$B$3,$AI$17*$AH39,"")</f>
        <v/>
      </c>
      <c r="AL39" s="35"/>
      <c r="AM39" s="35"/>
      <c r="AN39" s="38"/>
      <c r="AO39" s="16"/>
      <c r="AP39" s="3"/>
    </row>
    <row r="40" spans="1:42" ht="15" customHeight="1" x14ac:dyDescent="0.2">
      <c r="A40" s="14"/>
      <c r="B40" s="15"/>
      <c r="C40" s="71" t="s">
        <v>30</v>
      </c>
      <c r="D40" s="35"/>
      <c r="E40" s="35"/>
      <c r="F40" s="38"/>
      <c r="G40" s="68"/>
      <c r="H40" s="35"/>
      <c r="I40" s="35"/>
      <c r="J40" s="38"/>
      <c r="K40" s="68"/>
      <c r="L40" s="35"/>
      <c r="M40" s="35"/>
      <c r="N40" s="38"/>
      <c r="O40" s="69"/>
      <c r="P40" s="35"/>
      <c r="Q40" s="35"/>
      <c r="R40" s="35"/>
      <c r="S40" s="35"/>
      <c r="T40" s="35"/>
      <c r="U40" s="35"/>
      <c r="V40" s="38"/>
      <c r="W40" s="69"/>
      <c r="X40" s="35"/>
      <c r="Y40" s="35"/>
      <c r="Z40" s="35"/>
      <c r="AA40" s="35"/>
      <c r="AB40" s="35"/>
      <c r="AC40" s="35"/>
      <c r="AD40" s="38"/>
      <c r="AE40" s="65"/>
      <c r="AF40" s="35"/>
      <c r="AG40" s="38"/>
      <c r="AH40" s="66"/>
      <c r="AI40" s="35"/>
      <c r="AJ40" s="38"/>
      <c r="AK40" s="70" t="str">
        <f>IF($AE40='Číselníky a pravidla'!$B$3,$AI$17*$AH40,"")</f>
        <v/>
      </c>
      <c r="AL40" s="35"/>
      <c r="AM40" s="35"/>
      <c r="AN40" s="38"/>
      <c r="AO40" s="16"/>
      <c r="AP40" s="3"/>
    </row>
    <row r="41" spans="1:42" ht="15" customHeight="1" x14ac:dyDescent="0.2">
      <c r="A41" s="14"/>
      <c r="B41" s="15"/>
      <c r="C41" s="71" t="s">
        <v>30</v>
      </c>
      <c r="D41" s="35"/>
      <c r="E41" s="35"/>
      <c r="F41" s="38"/>
      <c r="G41" s="68"/>
      <c r="H41" s="35"/>
      <c r="I41" s="35"/>
      <c r="J41" s="38"/>
      <c r="K41" s="68"/>
      <c r="L41" s="35"/>
      <c r="M41" s="35"/>
      <c r="N41" s="38"/>
      <c r="O41" s="69"/>
      <c r="P41" s="35"/>
      <c r="Q41" s="35"/>
      <c r="R41" s="35"/>
      <c r="S41" s="35"/>
      <c r="T41" s="35"/>
      <c r="U41" s="35"/>
      <c r="V41" s="38"/>
      <c r="W41" s="69"/>
      <c r="X41" s="35"/>
      <c r="Y41" s="35"/>
      <c r="Z41" s="35"/>
      <c r="AA41" s="35"/>
      <c r="AB41" s="35"/>
      <c r="AC41" s="35"/>
      <c r="AD41" s="38"/>
      <c r="AE41" s="65"/>
      <c r="AF41" s="35"/>
      <c r="AG41" s="38"/>
      <c r="AH41" s="66"/>
      <c r="AI41" s="35"/>
      <c r="AJ41" s="38"/>
      <c r="AK41" s="70" t="str">
        <f>IF($AE41='Číselníky a pravidla'!$B$3,$AI$17*$AH41,"")</f>
        <v/>
      </c>
      <c r="AL41" s="35"/>
      <c r="AM41" s="35"/>
      <c r="AN41" s="38"/>
      <c r="AO41" s="16"/>
      <c r="AP41" s="3"/>
    </row>
    <row r="42" spans="1:42" ht="15" customHeight="1" x14ac:dyDescent="0.2">
      <c r="A42" s="14"/>
      <c r="B42" s="15"/>
      <c r="C42" s="71" t="s">
        <v>30</v>
      </c>
      <c r="D42" s="35"/>
      <c r="E42" s="35"/>
      <c r="F42" s="38"/>
      <c r="G42" s="68"/>
      <c r="H42" s="35"/>
      <c r="I42" s="35"/>
      <c r="J42" s="38"/>
      <c r="K42" s="68"/>
      <c r="L42" s="35"/>
      <c r="M42" s="35"/>
      <c r="N42" s="38"/>
      <c r="O42" s="69"/>
      <c r="P42" s="35"/>
      <c r="Q42" s="35"/>
      <c r="R42" s="35"/>
      <c r="S42" s="35"/>
      <c r="T42" s="35"/>
      <c r="U42" s="35"/>
      <c r="V42" s="38"/>
      <c r="W42" s="69"/>
      <c r="X42" s="35"/>
      <c r="Y42" s="35"/>
      <c r="Z42" s="35"/>
      <c r="AA42" s="35"/>
      <c r="AB42" s="35"/>
      <c r="AC42" s="35"/>
      <c r="AD42" s="38"/>
      <c r="AE42" s="65"/>
      <c r="AF42" s="35"/>
      <c r="AG42" s="38"/>
      <c r="AH42" s="66"/>
      <c r="AI42" s="35"/>
      <c r="AJ42" s="38"/>
      <c r="AK42" s="70" t="str">
        <f>IF($AE42='Číselníky a pravidla'!$B$3,$AI$17*$AH42,"")</f>
        <v/>
      </c>
      <c r="AL42" s="35"/>
      <c r="AM42" s="35"/>
      <c r="AN42" s="38"/>
      <c r="AO42" s="16"/>
      <c r="AP42" s="3"/>
    </row>
    <row r="43" spans="1:42" ht="15" customHeight="1" x14ac:dyDescent="0.2">
      <c r="A43" s="14"/>
      <c r="B43" s="15"/>
      <c r="C43" s="71" t="s">
        <v>30</v>
      </c>
      <c r="D43" s="35"/>
      <c r="E43" s="35"/>
      <c r="F43" s="38"/>
      <c r="G43" s="68"/>
      <c r="H43" s="35"/>
      <c r="I43" s="35"/>
      <c r="J43" s="38"/>
      <c r="K43" s="68"/>
      <c r="L43" s="35"/>
      <c r="M43" s="35"/>
      <c r="N43" s="38"/>
      <c r="O43" s="69"/>
      <c r="P43" s="35"/>
      <c r="Q43" s="35"/>
      <c r="R43" s="35"/>
      <c r="S43" s="35"/>
      <c r="T43" s="35"/>
      <c r="U43" s="35"/>
      <c r="V43" s="38"/>
      <c r="W43" s="69"/>
      <c r="X43" s="35"/>
      <c r="Y43" s="35"/>
      <c r="Z43" s="35"/>
      <c r="AA43" s="35"/>
      <c r="AB43" s="35"/>
      <c r="AC43" s="35"/>
      <c r="AD43" s="38"/>
      <c r="AE43" s="65"/>
      <c r="AF43" s="35"/>
      <c r="AG43" s="38"/>
      <c r="AH43" s="66"/>
      <c r="AI43" s="35"/>
      <c r="AJ43" s="38"/>
      <c r="AK43" s="70" t="str">
        <f>IF($AE43='Číselníky a pravidla'!$B$3,$AI$17*$AH43,"")</f>
        <v/>
      </c>
      <c r="AL43" s="35"/>
      <c r="AM43" s="35"/>
      <c r="AN43" s="38"/>
      <c r="AO43" s="16"/>
      <c r="AP43" s="3"/>
    </row>
    <row r="44" spans="1:42" ht="15" customHeight="1" x14ac:dyDescent="0.2">
      <c r="A44" s="14"/>
      <c r="B44" s="15"/>
      <c r="C44" s="94" t="s">
        <v>32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8"/>
      <c r="AK44" s="95">
        <v>0</v>
      </c>
      <c r="AL44" s="35"/>
      <c r="AM44" s="35"/>
      <c r="AN44" s="38"/>
      <c r="AO44" s="16"/>
      <c r="AP44" s="3"/>
    </row>
    <row r="45" spans="1:42" ht="6" customHeight="1" x14ac:dyDescent="0.2">
      <c r="A45" s="14"/>
      <c r="B45" s="96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5"/>
      <c r="AP45" s="3"/>
    </row>
    <row r="46" spans="1:42" ht="15" customHeight="1" x14ac:dyDescent="0.2">
      <c r="A46" s="14"/>
      <c r="B46" s="17"/>
      <c r="C46" s="92" t="s">
        <v>33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97">
        <f>SUM(AK22:AN44)</f>
        <v>0</v>
      </c>
      <c r="AI46" s="44"/>
      <c r="AJ46" s="44"/>
      <c r="AK46" s="44"/>
      <c r="AL46" s="44"/>
      <c r="AM46" s="44"/>
      <c r="AN46" s="44"/>
      <c r="AO46" s="19"/>
      <c r="AP46" s="3"/>
    </row>
    <row r="47" spans="1:42" ht="15" customHeight="1" x14ac:dyDescent="0.2">
      <c r="A47" s="13"/>
      <c r="B47" s="20"/>
      <c r="C47" s="88" t="s">
        <v>34</v>
      </c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90">
        <f>ROUND(AH46,0)</f>
        <v>0</v>
      </c>
      <c r="AI47" s="89"/>
      <c r="AJ47" s="89"/>
      <c r="AK47" s="89"/>
      <c r="AL47" s="89"/>
      <c r="AM47" s="89"/>
      <c r="AN47" s="91"/>
      <c r="AO47" s="19"/>
      <c r="AP47" s="13"/>
    </row>
    <row r="48" spans="1:42" ht="6" customHeight="1" x14ac:dyDescent="0.2">
      <c r="A48" s="13"/>
      <c r="B48" s="8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5"/>
      <c r="AP48" s="13"/>
    </row>
    <row r="49" spans="1:42" ht="15" customHeight="1" x14ac:dyDescent="0.2">
      <c r="A49" s="13"/>
      <c r="B49" s="20"/>
      <c r="C49" s="92" t="s">
        <v>35</v>
      </c>
      <c r="D49" s="44"/>
      <c r="E49" s="44"/>
      <c r="F49" s="44"/>
      <c r="G49" s="44"/>
      <c r="H49" s="44"/>
      <c r="I49" s="44"/>
      <c r="J49" s="44"/>
      <c r="K49" s="44"/>
      <c r="L49" s="93">
        <v>0</v>
      </c>
      <c r="M49" s="44"/>
      <c r="N49" s="92" t="s">
        <v>36</v>
      </c>
      <c r="O49" s="44"/>
      <c r="P49" s="44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9"/>
      <c r="AP49" s="13"/>
    </row>
    <row r="50" spans="1:42" ht="6" customHeight="1" x14ac:dyDescent="0.2">
      <c r="A50" s="13"/>
      <c r="B50" s="8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5"/>
      <c r="AP50" s="13"/>
    </row>
    <row r="51" spans="1:42" ht="15" customHeight="1" x14ac:dyDescent="0.2">
      <c r="A51" s="13"/>
      <c r="B51" s="40" t="s">
        <v>37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2"/>
      <c r="AP51" s="13"/>
    </row>
    <row r="52" spans="1:42" ht="6" customHeight="1" x14ac:dyDescent="0.2">
      <c r="A52" s="13"/>
      <c r="B52" s="8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5"/>
      <c r="AP52" s="13"/>
    </row>
    <row r="53" spans="1:42" ht="15" customHeight="1" x14ac:dyDescent="0.2">
      <c r="A53" s="13"/>
      <c r="B53" s="83" t="s">
        <v>38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5"/>
      <c r="AP53" s="13"/>
    </row>
    <row r="54" spans="1:42" ht="15" customHeight="1" x14ac:dyDescent="0.2">
      <c r="A54" s="13"/>
      <c r="B54" s="20"/>
      <c r="C54" s="18"/>
      <c r="D54" s="8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21"/>
      <c r="V54" s="21"/>
      <c r="W54" s="8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18"/>
      <c r="AO54" s="19"/>
      <c r="AP54" s="13"/>
    </row>
    <row r="55" spans="1:42" ht="15" customHeight="1" x14ac:dyDescent="0.2">
      <c r="A55" s="13"/>
      <c r="B55" s="20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18"/>
      <c r="AO55" s="19"/>
      <c r="AP55" s="13"/>
    </row>
    <row r="56" spans="1:42" ht="15" customHeight="1" x14ac:dyDescent="0.2">
      <c r="A56" s="13"/>
      <c r="B56" s="20"/>
      <c r="D56" s="85" t="s">
        <v>39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W56" s="85" t="s">
        <v>40</v>
      </c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18"/>
      <c r="AO56" s="19"/>
      <c r="AP56" s="13"/>
    </row>
    <row r="57" spans="1:42" ht="6" customHeight="1" x14ac:dyDescent="0.2">
      <c r="A57" s="13"/>
      <c r="B57" s="87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2"/>
      <c r="AP57" s="13"/>
    </row>
    <row r="58" spans="1:42" ht="6" customHeight="1" x14ac:dyDescent="0.2">
      <c r="A58" s="22"/>
      <c r="B58" s="22"/>
      <c r="C58" s="13"/>
      <c r="D58" s="13"/>
      <c r="E58" s="13"/>
      <c r="F58" s="13"/>
      <c r="G58" s="13"/>
      <c r="H58" s="13"/>
      <c r="I58" s="13"/>
      <c r="J58" s="13"/>
      <c r="K58" s="23"/>
      <c r="L58" s="13"/>
      <c r="M58" s="24"/>
      <c r="N58" s="25"/>
      <c r="O58" s="24"/>
      <c r="P58" s="24"/>
      <c r="Q58" s="24"/>
      <c r="R58" s="24"/>
      <c r="S58" s="26"/>
      <c r="T58" s="26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</sheetData>
  <mergeCells count="265">
    <mergeCell ref="AH37:AJ37"/>
    <mergeCell ref="AK37:AN37"/>
    <mergeCell ref="C36:F36"/>
    <mergeCell ref="C37:F37"/>
    <mergeCell ref="G37:J37"/>
    <mergeCell ref="K37:N37"/>
    <mergeCell ref="O37:V37"/>
    <mergeCell ref="W37:AD37"/>
    <mergeCell ref="AE37:AG37"/>
    <mergeCell ref="AE36:AG36"/>
    <mergeCell ref="AH36:AJ36"/>
    <mergeCell ref="AH35:AJ35"/>
    <mergeCell ref="AK35:AN35"/>
    <mergeCell ref="G36:J36"/>
    <mergeCell ref="K36:N36"/>
    <mergeCell ref="O36:V36"/>
    <mergeCell ref="W36:AD36"/>
    <mergeCell ref="AK36:AN36"/>
    <mergeCell ref="AH34:AJ34"/>
    <mergeCell ref="AK34:AN34"/>
    <mergeCell ref="C34:F34"/>
    <mergeCell ref="C35:F35"/>
    <mergeCell ref="G35:J35"/>
    <mergeCell ref="K35:N35"/>
    <mergeCell ref="O35:V35"/>
    <mergeCell ref="W35:AD35"/>
    <mergeCell ref="AE35:AG35"/>
    <mergeCell ref="C32:F32"/>
    <mergeCell ref="C33:F33"/>
    <mergeCell ref="G33:J33"/>
    <mergeCell ref="K33:N33"/>
    <mergeCell ref="O33:V33"/>
    <mergeCell ref="W33:AD33"/>
    <mergeCell ref="AE33:AG33"/>
    <mergeCell ref="G34:J34"/>
    <mergeCell ref="K34:N34"/>
    <mergeCell ref="O34:V34"/>
    <mergeCell ref="W34:AD34"/>
    <mergeCell ref="AE34:AG34"/>
    <mergeCell ref="AH32:AJ32"/>
    <mergeCell ref="AH31:AJ31"/>
    <mergeCell ref="AK31:AN31"/>
    <mergeCell ref="G32:J32"/>
    <mergeCell ref="K32:N32"/>
    <mergeCell ref="O32:V32"/>
    <mergeCell ref="W32:AD32"/>
    <mergeCell ref="AK32:AN32"/>
    <mergeCell ref="AH33:AJ33"/>
    <mergeCell ref="AK33:AN33"/>
    <mergeCell ref="G28:J28"/>
    <mergeCell ref="K28:N28"/>
    <mergeCell ref="O28:V28"/>
    <mergeCell ref="W28:AD28"/>
    <mergeCell ref="AE28:AG28"/>
    <mergeCell ref="AH28:AJ28"/>
    <mergeCell ref="AK28:AN28"/>
    <mergeCell ref="C28:F28"/>
    <mergeCell ref="C29:F29"/>
    <mergeCell ref="G29:J29"/>
    <mergeCell ref="K29:N29"/>
    <mergeCell ref="O29:V29"/>
    <mergeCell ref="W29:AD29"/>
    <mergeCell ref="AE29:AG29"/>
    <mergeCell ref="AH29:AJ29"/>
    <mergeCell ref="AK29:AN29"/>
    <mergeCell ref="AH43:AJ43"/>
    <mergeCell ref="AK43:AN43"/>
    <mergeCell ref="C44:AJ44"/>
    <mergeCell ref="AK44:AN44"/>
    <mergeCell ref="B45:AO45"/>
    <mergeCell ref="C46:AG46"/>
    <mergeCell ref="AH46:AN46"/>
    <mergeCell ref="G30:J30"/>
    <mergeCell ref="K30:N30"/>
    <mergeCell ref="O30:V30"/>
    <mergeCell ref="W30:AD30"/>
    <mergeCell ref="AE30:AG30"/>
    <mergeCell ref="AH30:AJ30"/>
    <mergeCell ref="AK30:AN30"/>
    <mergeCell ref="C30:F30"/>
    <mergeCell ref="C31:F31"/>
    <mergeCell ref="G31:J31"/>
    <mergeCell ref="K31:N31"/>
    <mergeCell ref="O31:V31"/>
    <mergeCell ref="W31:AD31"/>
    <mergeCell ref="AE31:AG31"/>
    <mergeCell ref="AE32:AG32"/>
    <mergeCell ref="AH26:AJ26"/>
    <mergeCell ref="AK26:AN26"/>
    <mergeCell ref="AH27:AJ27"/>
    <mergeCell ref="AK27:AN27"/>
    <mergeCell ref="C26:F26"/>
    <mergeCell ref="C27:F27"/>
    <mergeCell ref="G27:J27"/>
    <mergeCell ref="K27:N27"/>
    <mergeCell ref="O27:V27"/>
    <mergeCell ref="W27:AD27"/>
    <mergeCell ref="AE27:AG27"/>
    <mergeCell ref="K25:N25"/>
    <mergeCell ref="O25:V25"/>
    <mergeCell ref="W25:AD25"/>
    <mergeCell ref="AE25:AG25"/>
    <mergeCell ref="G26:J26"/>
    <mergeCell ref="K26:N26"/>
    <mergeCell ref="O26:V26"/>
    <mergeCell ref="W26:AD26"/>
    <mergeCell ref="AE26:AG26"/>
    <mergeCell ref="B51:AO51"/>
    <mergeCell ref="B52:AO52"/>
    <mergeCell ref="B53:AO53"/>
    <mergeCell ref="D54:T55"/>
    <mergeCell ref="W54:AM55"/>
    <mergeCell ref="D56:T56"/>
    <mergeCell ref="W56:AM56"/>
    <mergeCell ref="B57:AO57"/>
    <mergeCell ref="C47:AG47"/>
    <mergeCell ref="AH47:AN47"/>
    <mergeCell ref="B48:AO48"/>
    <mergeCell ref="C49:K49"/>
    <mergeCell ref="L49:M49"/>
    <mergeCell ref="N49:P49"/>
    <mergeCell ref="B50:AO50"/>
    <mergeCell ref="G42:J42"/>
    <mergeCell ref="K42:N42"/>
    <mergeCell ref="O42:V42"/>
    <mergeCell ref="W42:AD42"/>
    <mergeCell ref="AE42:AG42"/>
    <mergeCell ref="AH42:AJ42"/>
    <mergeCell ref="AK42:AN42"/>
    <mergeCell ref="C42:F42"/>
    <mergeCell ref="C43:F43"/>
    <mergeCell ref="G43:J43"/>
    <mergeCell ref="K43:N43"/>
    <mergeCell ref="O43:V43"/>
    <mergeCell ref="W43:AD43"/>
    <mergeCell ref="AE43:AG43"/>
    <mergeCell ref="AK39:AN39"/>
    <mergeCell ref="G40:J40"/>
    <mergeCell ref="K40:N40"/>
    <mergeCell ref="O40:V40"/>
    <mergeCell ref="W40:AD40"/>
    <mergeCell ref="AK40:AN40"/>
    <mergeCell ref="AH41:AJ41"/>
    <mergeCell ref="AK41:AN41"/>
    <mergeCell ref="C40:F40"/>
    <mergeCell ref="C41:F41"/>
    <mergeCell ref="G41:J41"/>
    <mergeCell ref="K41:N41"/>
    <mergeCell ref="O41:V41"/>
    <mergeCell ref="W41:AD41"/>
    <mergeCell ref="AE41:AG41"/>
    <mergeCell ref="C39:F39"/>
    <mergeCell ref="G39:J39"/>
    <mergeCell ref="K39:N39"/>
    <mergeCell ref="O39:V39"/>
    <mergeCell ref="W39:AD39"/>
    <mergeCell ref="AE39:AG39"/>
    <mergeCell ref="AE40:AG40"/>
    <mergeCell ref="AH40:AJ40"/>
    <mergeCell ref="AH39:AJ39"/>
    <mergeCell ref="B8:K8"/>
    <mergeCell ref="L8:S8"/>
    <mergeCell ref="T8:AD8"/>
    <mergeCell ref="AE8:AO8"/>
    <mergeCell ref="AH25:AJ25"/>
    <mergeCell ref="AK25:AN25"/>
    <mergeCell ref="G38:J38"/>
    <mergeCell ref="K38:N38"/>
    <mergeCell ref="O38:V38"/>
    <mergeCell ref="W38:AD38"/>
    <mergeCell ref="AE38:AG38"/>
    <mergeCell ref="AH38:AJ38"/>
    <mergeCell ref="AK38:AN38"/>
    <mergeCell ref="C38:F38"/>
    <mergeCell ref="G24:J24"/>
    <mergeCell ref="K24:N24"/>
    <mergeCell ref="O24:V24"/>
    <mergeCell ref="W24:AD24"/>
    <mergeCell ref="AE24:AG24"/>
    <mergeCell ref="AH24:AJ24"/>
    <mergeCell ref="AK24:AN24"/>
    <mergeCell ref="C24:F24"/>
    <mergeCell ref="C25:F25"/>
    <mergeCell ref="G25:J25"/>
    <mergeCell ref="W3:AB3"/>
    <mergeCell ref="AC3:AO3"/>
    <mergeCell ref="W2:AB2"/>
    <mergeCell ref="W4:AB4"/>
    <mergeCell ref="W5:AB5"/>
    <mergeCell ref="AC5:AO5"/>
    <mergeCell ref="B6:N6"/>
    <mergeCell ref="W6:AB6"/>
    <mergeCell ref="B1:N2"/>
    <mergeCell ref="O1:V6"/>
    <mergeCell ref="W1:AB1"/>
    <mergeCell ref="AC1:AO1"/>
    <mergeCell ref="AC2:AO2"/>
    <mergeCell ref="B3:N3"/>
    <mergeCell ref="AC4:AO4"/>
    <mergeCell ref="AC6:AO6"/>
    <mergeCell ref="B4:N4"/>
    <mergeCell ref="B5:G5"/>
    <mergeCell ref="H5:N5"/>
    <mergeCell ref="AH23:AJ23"/>
    <mergeCell ref="AK23:AN23"/>
    <mergeCell ref="C22:F22"/>
    <mergeCell ref="C23:F23"/>
    <mergeCell ref="G23:J23"/>
    <mergeCell ref="K23:N23"/>
    <mergeCell ref="O23:V23"/>
    <mergeCell ref="W23:AD23"/>
    <mergeCell ref="AE23:AG23"/>
    <mergeCell ref="AE22:AG22"/>
    <mergeCell ref="AH22:AJ22"/>
    <mergeCell ref="AH21:AJ21"/>
    <mergeCell ref="AK21:AN21"/>
    <mergeCell ref="G22:J22"/>
    <mergeCell ref="K22:N22"/>
    <mergeCell ref="O22:V22"/>
    <mergeCell ref="W22:AD22"/>
    <mergeCell ref="AK22:AN22"/>
    <mergeCell ref="W21:AD21"/>
    <mergeCell ref="AE21:AG21"/>
    <mergeCell ref="B18:AO18"/>
    <mergeCell ref="B19:AO19"/>
    <mergeCell ref="B20:AO20"/>
    <mergeCell ref="C21:F21"/>
    <mergeCell ref="G21:J21"/>
    <mergeCell ref="K21:N21"/>
    <mergeCell ref="O21:V21"/>
    <mergeCell ref="AI17:AK17"/>
    <mergeCell ref="AL17:AN17"/>
    <mergeCell ref="C16:F16"/>
    <mergeCell ref="C17:I17"/>
    <mergeCell ref="J17:L17"/>
    <mergeCell ref="M17:T17"/>
    <mergeCell ref="U17:V17"/>
    <mergeCell ref="W17:Y17"/>
    <mergeCell ref="Z17:AH17"/>
    <mergeCell ref="C14:P14"/>
    <mergeCell ref="Q14:AC14"/>
    <mergeCell ref="AE14:AK14"/>
    <mergeCell ref="AL14:AN14"/>
    <mergeCell ref="C15:L15"/>
    <mergeCell ref="AJ15:AN15"/>
    <mergeCell ref="Z16:AC16"/>
    <mergeCell ref="AD16:AF16"/>
    <mergeCell ref="AJ16:AN16"/>
    <mergeCell ref="M15:AC15"/>
    <mergeCell ref="AE15:AI15"/>
    <mergeCell ref="G16:K16"/>
    <mergeCell ref="L16:R16"/>
    <mergeCell ref="S16:T16"/>
    <mergeCell ref="U16:Y16"/>
    <mergeCell ref="AG16:AI16"/>
    <mergeCell ref="L9:S9"/>
    <mergeCell ref="T9:W9"/>
    <mergeCell ref="X9:AD9"/>
    <mergeCell ref="AE9:AH9"/>
    <mergeCell ref="AI9:AO9"/>
    <mergeCell ref="B10:AO10"/>
    <mergeCell ref="B11:AO11"/>
    <mergeCell ref="H12:AN12"/>
    <mergeCell ref="B9:K9"/>
    <mergeCell ref="C12:G12"/>
  </mergeCells>
  <conditionalFormatting sqref="G16:K16">
    <cfRule type="expression" dxfId="9" priority="4">
      <formula>$Q$14="osobní automobil"</formula>
    </cfRule>
  </conditionalFormatting>
  <conditionalFormatting sqref="M15:AC15">
    <cfRule type="expression" dxfId="8" priority="1">
      <formula>$Q$14="osobní automobil"</formula>
    </cfRule>
  </conditionalFormatting>
  <conditionalFormatting sqref="S16:T16">
    <cfRule type="expression" dxfId="7" priority="5">
      <formula>$Q$14="osobní automobil"</formula>
    </cfRule>
  </conditionalFormatting>
  <conditionalFormatting sqref="AD16:AF16 S15:T16 G16:K16 AL14:AN16 AJ15:AK16 M15:R15 U15:AC15">
    <cfRule type="expression" dxfId="6" priority="8">
      <formula>$Q$14&lt;&gt;"osobní automobil"</formula>
    </cfRule>
  </conditionalFormatting>
  <conditionalFormatting sqref="AD16:AF16">
    <cfRule type="expression" dxfId="5" priority="6">
      <formula>$Q$14="osobní automobil"</formula>
    </cfRule>
  </conditionalFormatting>
  <conditionalFormatting sqref="AH22:AJ43">
    <cfRule type="expression" dxfId="4" priority="9">
      <formula>AE22="auto"</formula>
    </cfRule>
    <cfRule type="expression" dxfId="3" priority="11">
      <formula>AE22&lt;&gt;"auto"</formula>
    </cfRule>
  </conditionalFormatting>
  <conditionalFormatting sqref="AJ15:AN16">
    <cfRule type="expression" dxfId="2" priority="3">
      <formula>$Q$14="osobní automobil"</formula>
    </cfRule>
  </conditionalFormatting>
  <conditionalFormatting sqref="AK22:AN43">
    <cfRule type="expression" dxfId="1" priority="10">
      <formula>AE22&lt;&gt;"auto"</formula>
    </cfRule>
  </conditionalFormatting>
  <conditionalFormatting sqref="AL14:AN14">
    <cfRule type="expression" dxfId="0" priority="2">
      <formula>$Q$14="osobní automobil"</formula>
    </cfRule>
  </conditionalFormatting>
  <printOptions horizontalCentered="1"/>
  <pageMargins left="0.27559055118110232" right="0.27559055118110232" top="0.27559055118110232" bottom="0.27559055118110232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'Číselníky a pravidla'!$B$3:$B$6</xm:f>
          </x14:formula1>
          <xm:sqref>AE22:AE43</xm:sqref>
        </x14:dataValidation>
        <x14:dataValidation type="list" allowBlank="1" showErrorMessage="1" xr:uid="{00000000-0002-0000-0000-000001000000}">
          <x14:formula1>
            <xm:f>'Číselníky a pravidla'!$A$3:$A$6</xm:f>
          </x14:formula1>
          <xm:sqref>Q13:AA13 Q14</xm:sqref>
        </x14:dataValidation>
        <x14:dataValidation type="list" allowBlank="1" showErrorMessage="1" xr:uid="{00000000-0002-0000-0000-000002000000}">
          <x14:formula1>
            <xm:f>'Číselníky a pravidla'!$D$2:$E$2</xm:f>
          </x14:formula1>
          <xm:sqref>AJ13:AL13 AL14</xm:sqref>
        </x14:dataValidation>
        <x14:dataValidation type="list" allowBlank="1" showErrorMessage="1" xr:uid="{00000000-0002-0000-0000-000003000000}">
          <x14:formula1>
            <xm:f>'Číselníky a pravidla'!$A$9:$A$11</xm:f>
          </x14:formula1>
          <xm:sqref>G16</xm:sqref>
        </x14:dataValidation>
        <x14:dataValidation type="list" allowBlank="1" showErrorMessage="1" xr:uid="{00000000-0002-0000-0000-000004000000}">
          <x14:formula1>
            <xm:f>'Číselníky a pravidla'!$E$9:$E$10</xm:f>
          </x14:formula1>
          <xm:sqref>AJ16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22"/>
  <sheetViews>
    <sheetView workbookViewId="0"/>
  </sheetViews>
  <sheetFormatPr defaultColWidth="14.42578125" defaultRowHeight="15" customHeight="1" x14ac:dyDescent="0.2"/>
  <cols>
    <col min="1" max="1" width="27.140625" customWidth="1"/>
    <col min="2" max="2" width="10.140625" customWidth="1"/>
    <col min="3" max="3" width="12.7109375" customWidth="1"/>
    <col min="4" max="5" width="5.85546875" customWidth="1"/>
    <col min="6" max="6" width="12.28515625" customWidth="1"/>
  </cols>
  <sheetData>
    <row r="1" spans="1:5" x14ac:dyDescent="0.25">
      <c r="A1" s="27" t="s">
        <v>41</v>
      </c>
      <c r="B1" s="28"/>
      <c r="C1" s="28" t="s">
        <v>42</v>
      </c>
      <c r="D1" s="28"/>
      <c r="E1" s="28"/>
    </row>
    <row r="2" spans="1:5" ht="15" customHeight="1" x14ac:dyDescent="0.2">
      <c r="A2" s="28" t="s">
        <v>43</v>
      </c>
      <c r="B2" s="28" t="s">
        <v>44</v>
      </c>
      <c r="C2" s="29" t="s">
        <v>45</v>
      </c>
      <c r="D2" s="30" t="s">
        <v>18</v>
      </c>
      <c r="E2" s="30" t="s">
        <v>46</v>
      </c>
    </row>
    <row r="3" spans="1:5" ht="15" customHeight="1" x14ac:dyDescent="0.2">
      <c r="A3" s="29" t="s">
        <v>17</v>
      </c>
      <c r="B3" s="29" t="s">
        <v>47</v>
      </c>
      <c r="C3" s="31" t="s">
        <v>48</v>
      </c>
      <c r="D3" s="32">
        <v>2</v>
      </c>
      <c r="E3" s="32">
        <v>3</v>
      </c>
    </row>
    <row r="4" spans="1:5" ht="15" customHeight="1" x14ac:dyDescent="0.2">
      <c r="A4" s="29" t="s">
        <v>49</v>
      </c>
      <c r="B4" s="29" t="s">
        <v>50</v>
      </c>
    </row>
    <row r="5" spans="1:5" ht="15" customHeight="1" x14ac:dyDescent="0.2">
      <c r="A5" s="29" t="s">
        <v>51</v>
      </c>
      <c r="B5" s="29" t="s">
        <v>52</v>
      </c>
    </row>
    <row r="6" spans="1:5" ht="15" customHeight="1" x14ac:dyDescent="0.2">
      <c r="A6" s="29" t="s">
        <v>53</v>
      </c>
      <c r="B6" s="29" t="s">
        <v>54</v>
      </c>
    </row>
    <row r="8" spans="1:5" ht="15" customHeight="1" x14ac:dyDescent="0.2">
      <c r="A8" s="28" t="s">
        <v>55</v>
      </c>
      <c r="B8" s="28" t="s">
        <v>56</v>
      </c>
      <c r="E8" s="28" t="s">
        <v>57</v>
      </c>
    </row>
    <row r="9" spans="1:5" ht="15" customHeight="1" x14ac:dyDescent="0.2">
      <c r="A9" s="29" t="s">
        <v>19</v>
      </c>
      <c r="B9" s="29" t="s">
        <v>58</v>
      </c>
      <c r="C9" s="29" t="s">
        <v>59</v>
      </c>
      <c r="E9" s="29" t="s">
        <v>60</v>
      </c>
    </row>
    <row r="10" spans="1:5" ht="15" customHeight="1" x14ac:dyDescent="0.2">
      <c r="A10" s="29" t="s">
        <v>61</v>
      </c>
      <c r="B10" s="29" t="s">
        <v>58</v>
      </c>
      <c r="C10" s="29" t="s">
        <v>59</v>
      </c>
      <c r="E10" s="29" t="s">
        <v>20</v>
      </c>
    </row>
    <row r="11" spans="1:5" ht="15" customHeight="1" x14ac:dyDescent="0.2">
      <c r="A11" s="29" t="s">
        <v>62</v>
      </c>
      <c r="B11" s="29" t="s">
        <v>63</v>
      </c>
      <c r="C11" s="29" t="s">
        <v>64</v>
      </c>
    </row>
    <row r="13" spans="1:5" ht="15" customHeight="1" x14ac:dyDescent="0.2">
      <c r="A13" s="28" t="s">
        <v>65</v>
      </c>
    </row>
    <row r="14" spans="1:5" ht="15" customHeight="1" x14ac:dyDescent="0.2">
      <c r="B14" s="28" t="s">
        <v>19</v>
      </c>
      <c r="C14" s="28" t="s">
        <v>61</v>
      </c>
      <c r="D14" s="98" t="s">
        <v>62</v>
      </c>
      <c r="E14" s="44"/>
    </row>
    <row r="15" spans="1:5" ht="15" customHeight="1" x14ac:dyDescent="0.2">
      <c r="A15" s="29" t="s">
        <v>66</v>
      </c>
      <c r="B15" s="33">
        <v>44.5</v>
      </c>
      <c r="C15" s="33">
        <v>47.1</v>
      </c>
      <c r="D15" s="99">
        <v>6</v>
      </c>
      <c r="E15" s="44"/>
    </row>
    <row r="16" spans="1:5" ht="15" customHeight="1" x14ac:dyDescent="0.2">
      <c r="A16" s="29" t="s">
        <v>67</v>
      </c>
      <c r="B16" s="33">
        <v>37.1</v>
      </c>
      <c r="C16" s="33">
        <v>36.1</v>
      </c>
      <c r="D16" s="99">
        <v>6</v>
      </c>
      <c r="E16" s="44"/>
    </row>
    <row r="17" spans="1:6" ht="15" customHeight="1" x14ac:dyDescent="0.2">
      <c r="A17" s="29" t="s">
        <v>68</v>
      </c>
      <c r="B17" s="33">
        <v>44.5</v>
      </c>
      <c r="C17" s="33">
        <v>47.1</v>
      </c>
      <c r="D17" s="99">
        <v>6</v>
      </c>
      <c r="E17" s="44"/>
    </row>
    <row r="18" spans="1:6" ht="15" customHeight="1" x14ac:dyDescent="0.2">
      <c r="A18" s="29" t="s">
        <v>69</v>
      </c>
      <c r="B18" s="33">
        <v>41.2</v>
      </c>
      <c r="C18" s="33">
        <v>34.4</v>
      </c>
      <c r="D18" s="99">
        <v>8.1999999999999993</v>
      </c>
      <c r="E18" s="44"/>
    </row>
    <row r="19" spans="1:6" ht="15" customHeight="1" x14ac:dyDescent="0.2">
      <c r="A19" s="28" t="s">
        <v>70</v>
      </c>
      <c r="B19" s="33">
        <v>38.200000000000003</v>
      </c>
      <c r="C19" s="33">
        <v>38.700000000000003</v>
      </c>
      <c r="D19" s="99">
        <v>7.7</v>
      </c>
      <c r="E19" s="44"/>
    </row>
    <row r="21" spans="1:6" ht="15" customHeight="1" x14ac:dyDescent="0.2">
      <c r="A21" s="100" t="s">
        <v>71</v>
      </c>
      <c r="B21" s="44"/>
      <c r="C21" s="44"/>
      <c r="D21" s="44"/>
      <c r="E21" s="44"/>
      <c r="F21" s="44"/>
    </row>
    <row r="22" spans="1:6" ht="15" customHeight="1" x14ac:dyDescent="0.2">
      <c r="A22" s="101" t="s">
        <v>72</v>
      </c>
      <c r="B22" s="44"/>
      <c r="C22" s="44"/>
      <c r="D22" s="44"/>
      <c r="E22" s="44"/>
      <c r="F22" s="44"/>
    </row>
  </sheetData>
  <mergeCells count="8">
    <mergeCell ref="D19:E19"/>
    <mergeCell ref="A21:F21"/>
    <mergeCell ref="A22:F22"/>
    <mergeCell ref="D14:E14"/>
    <mergeCell ref="D15:E15"/>
    <mergeCell ref="D16:E16"/>
    <mergeCell ref="D17:E17"/>
    <mergeCell ref="D18:E1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Cestovní příkaz - výpočet</vt:lpstr>
      <vt:lpstr>Číselníky a pravidla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Lukáš Malý</cp:lastModifiedBy>
  <dcterms:modified xsi:type="dcterms:W3CDTF">2024-02-26T09:00:19Z</dcterms:modified>
</cp:coreProperties>
</file>